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LGA\LGA 2021\"/>
    </mc:Choice>
  </mc:AlternateContent>
  <xr:revisionPtr revIDLastSave="0" documentId="13_ncr:1_{5B696F73-BF0E-4E00-B4CF-BCB3F30A2523}" xr6:coauthVersionLast="45" xr6:coauthVersionMax="45" xr10:uidLastSave="{00000000-0000-0000-0000-000000000000}"/>
  <bookViews>
    <workbookView xWindow="28680" yWindow="1680" windowWidth="29040" windowHeight="16440" xr2:uid="{00000000-000D-0000-FFFF-FFFF00000000}"/>
  </bookViews>
  <sheets>
    <sheet name="Sheet1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864" i="1" l="1"/>
  <c r="AG863" i="1"/>
  <c r="AG862" i="1"/>
  <c r="AG861" i="1"/>
  <c r="AG860" i="1"/>
  <c r="AG859" i="1"/>
  <c r="AG858" i="1"/>
  <c r="AG857" i="1"/>
  <c r="AG856" i="1"/>
  <c r="AG855" i="1"/>
  <c r="AG854" i="1"/>
  <c r="AG853" i="1"/>
  <c r="AG852" i="1"/>
  <c r="AG851" i="1"/>
  <c r="AG850" i="1"/>
  <c r="AG849" i="1"/>
  <c r="AG848" i="1"/>
  <c r="AG847" i="1"/>
  <c r="AG846" i="1"/>
  <c r="AG845" i="1"/>
  <c r="AG844" i="1"/>
  <c r="AG843" i="1"/>
  <c r="AG842" i="1"/>
  <c r="AG841" i="1"/>
  <c r="AG840" i="1"/>
  <c r="AG839" i="1"/>
  <c r="AG838" i="1"/>
  <c r="AG837" i="1"/>
  <c r="AG836" i="1"/>
  <c r="AG835" i="1"/>
  <c r="AG834" i="1"/>
  <c r="AG833" i="1"/>
  <c r="AG832" i="1"/>
  <c r="AG831" i="1"/>
  <c r="AG830" i="1"/>
  <c r="AG829" i="1"/>
  <c r="AG828" i="1"/>
  <c r="AG827" i="1"/>
  <c r="AG826" i="1"/>
  <c r="AG825" i="1"/>
  <c r="AG824" i="1"/>
  <c r="AG823" i="1"/>
  <c r="AG822" i="1"/>
  <c r="AG821" i="1"/>
  <c r="AG820" i="1"/>
  <c r="AG819" i="1"/>
  <c r="AG818" i="1"/>
  <c r="AG817" i="1"/>
  <c r="AG816" i="1"/>
  <c r="AG815" i="1"/>
  <c r="AG814" i="1"/>
  <c r="AG813" i="1"/>
  <c r="AG812" i="1"/>
  <c r="AG811" i="1"/>
  <c r="AG810" i="1"/>
  <c r="AG809" i="1"/>
  <c r="AG808" i="1"/>
  <c r="AG807" i="1"/>
  <c r="AG806" i="1"/>
  <c r="AG805" i="1"/>
  <c r="AG804" i="1"/>
  <c r="AG803" i="1"/>
  <c r="AG802" i="1"/>
  <c r="AG801" i="1"/>
  <c r="AG800" i="1"/>
  <c r="AG799" i="1"/>
  <c r="AG798" i="1"/>
  <c r="AG797" i="1"/>
  <c r="AG796" i="1"/>
  <c r="AG795" i="1"/>
  <c r="AG794" i="1"/>
  <c r="AG793" i="1"/>
  <c r="AG792" i="1"/>
  <c r="AG791" i="1"/>
  <c r="AG790" i="1"/>
  <c r="AG789" i="1"/>
  <c r="AG788" i="1"/>
  <c r="AG787" i="1"/>
  <c r="AG786" i="1"/>
  <c r="AG785" i="1"/>
  <c r="AG784" i="1"/>
  <c r="AG783" i="1"/>
  <c r="AG782" i="1"/>
  <c r="AG781" i="1"/>
  <c r="AG780" i="1"/>
  <c r="AG779" i="1"/>
  <c r="AG778" i="1"/>
  <c r="AG777" i="1"/>
  <c r="AG776" i="1"/>
  <c r="AG775" i="1"/>
  <c r="AG774" i="1"/>
  <c r="AG773" i="1"/>
  <c r="AG772" i="1"/>
  <c r="AG771" i="1"/>
  <c r="AG770" i="1"/>
  <c r="AG769" i="1"/>
  <c r="AG768" i="1"/>
  <c r="AG767" i="1"/>
  <c r="AG766" i="1"/>
  <c r="AG765" i="1"/>
  <c r="AG764" i="1"/>
  <c r="AG763" i="1"/>
  <c r="AG762" i="1"/>
  <c r="AG761" i="1"/>
  <c r="AG760" i="1"/>
  <c r="AG759" i="1"/>
  <c r="AG758" i="1"/>
  <c r="AG757" i="1"/>
  <c r="AG756" i="1"/>
  <c r="AG755" i="1"/>
  <c r="AG754" i="1"/>
  <c r="AG753" i="1"/>
  <c r="AG752" i="1"/>
  <c r="AG751" i="1"/>
  <c r="AG750" i="1"/>
  <c r="AG749" i="1"/>
  <c r="AG748" i="1"/>
  <c r="AG747" i="1"/>
  <c r="AG746" i="1"/>
  <c r="AG745" i="1"/>
  <c r="AG744" i="1"/>
  <c r="AG743" i="1"/>
  <c r="AG742" i="1"/>
  <c r="AG741" i="1"/>
  <c r="AG740" i="1"/>
  <c r="AG739" i="1"/>
  <c r="AG738" i="1"/>
  <c r="AG737" i="1"/>
  <c r="AG736" i="1"/>
  <c r="AG735" i="1"/>
  <c r="AG734" i="1"/>
  <c r="AG733" i="1"/>
  <c r="AG732" i="1"/>
  <c r="AG731" i="1"/>
  <c r="AG730" i="1"/>
  <c r="AG729" i="1"/>
  <c r="AG728" i="1"/>
  <c r="AG727" i="1"/>
  <c r="AG726" i="1"/>
  <c r="AG725" i="1"/>
  <c r="AG724" i="1"/>
  <c r="AG723" i="1"/>
  <c r="AG722" i="1"/>
  <c r="AG721" i="1"/>
  <c r="AG720" i="1"/>
  <c r="AG719" i="1"/>
  <c r="AG718" i="1"/>
  <c r="AG717" i="1"/>
  <c r="AG716" i="1"/>
  <c r="AG715" i="1"/>
  <c r="AG714" i="1"/>
  <c r="AG713" i="1"/>
  <c r="AG712" i="1"/>
  <c r="AG711" i="1"/>
  <c r="AG710" i="1"/>
  <c r="AG709" i="1"/>
  <c r="AG708" i="1"/>
  <c r="AG707" i="1"/>
  <c r="AG706" i="1"/>
  <c r="AG705" i="1"/>
  <c r="AG704" i="1"/>
  <c r="AG703" i="1"/>
  <c r="AG702" i="1"/>
  <c r="AG701" i="1"/>
  <c r="AG700" i="1"/>
  <c r="AG699" i="1"/>
  <c r="AG698" i="1"/>
  <c r="AG697" i="1"/>
  <c r="AG696" i="1"/>
  <c r="AG695" i="1"/>
  <c r="AG694" i="1"/>
  <c r="AG693" i="1"/>
  <c r="AG692" i="1"/>
  <c r="AG691" i="1"/>
  <c r="AG690" i="1"/>
  <c r="AG689" i="1"/>
  <c r="AG688" i="1"/>
  <c r="AG687" i="1"/>
  <c r="AG686" i="1"/>
  <c r="AG685" i="1"/>
  <c r="AG684" i="1"/>
  <c r="AG683" i="1"/>
  <c r="AG682" i="1"/>
  <c r="AG681" i="1"/>
  <c r="AG680" i="1"/>
  <c r="AG679" i="1"/>
  <c r="AG678" i="1"/>
  <c r="AG677" i="1"/>
  <c r="AG676" i="1"/>
  <c r="AG675" i="1"/>
  <c r="AG674" i="1"/>
  <c r="AG673" i="1"/>
  <c r="AG672" i="1"/>
  <c r="AG671" i="1"/>
  <c r="AG670" i="1"/>
  <c r="AG669" i="1"/>
  <c r="AG668" i="1"/>
  <c r="AG667" i="1"/>
  <c r="AG666" i="1"/>
  <c r="AG665" i="1"/>
  <c r="AG664" i="1"/>
  <c r="AG663" i="1"/>
  <c r="AG662" i="1"/>
  <c r="AG661" i="1"/>
  <c r="AG660" i="1"/>
  <c r="AG659" i="1"/>
  <c r="AG658" i="1"/>
  <c r="AG657" i="1"/>
  <c r="AG656" i="1"/>
  <c r="AG655" i="1"/>
  <c r="AG654" i="1"/>
  <c r="AG653" i="1"/>
  <c r="AG652" i="1"/>
  <c r="AG651" i="1"/>
  <c r="AG650" i="1"/>
  <c r="AG649" i="1"/>
  <c r="AG648" i="1"/>
  <c r="AG647" i="1"/>
  <c r="AG646" i="1"/>
  <c r="AG645" i="1"/>
  <c r="AG644" i="1"/>
  <c r="AG643" i="1"/>
  <c r="AG642" i="1"/>
  <c r="AG641" i="1"/>
  <c r="AG640" i="1"/>
  <c r="AG639" i="1"/>
  <c r="AG638" i="1"/>
  <c r="AG637" i="1"/>
  <c r="AG636" i="1"/>
  <c r="AG635" i="1"/>
  <c r="AG634" i="1"/>
  <c r="AG633" i="1"/>
  <c r="AG632" i="1"/>
  <c r="AG631" i="1"/>
  <c r="AG630" i="1"/>
  <c r="AG629" i="1"/>
  <c r="AG628" i="1"/>
  <c r="AG627" i="1"/>
  <c r="AG626" i="1"/>
  <c r="AG625" i="1"/>
  <c r="AG624" i="1"/>
  <c r="AG623" i="1"/>
  <c r="AG622" i="1"/>
  <c r="AG621" i="1"/>
  <c r="AG620" i="1"/>
  <c r="AG619" i="1"/>
  <c r="AG618" i="1"/>
  <c r="AG617" i="1"/>
  <c r="AG616" i="1"/>
  <c r="AG615" i="1"/>
  <c r="AG614" i="1"/>
  <c r="AG613" i="1"/>
  <c r="AG612" i="1"/>
  <c r="AG611" i="1"/>
  <c r="AG610" i="1"/>
  <c r="AG609" i="1"/>
  <c r="AG608" i="1"/>
  <c r="AG607" i="1"/>
  <c r="AG606" i="1"/>
  <c r="AG605" i="1"/>
  <c r="AG604" i="1"/>
  <c r="AG603" i="1"/>
  <c r="AG602" i="1"/>
  <c r="AG601" i="1"/>
  <c r="AG600" i="1"/>
  <c r="AG599" i="1"/>
  <c r="AG598" i="1"/>
  <c r="AG597" i="1"/>
  <c r="AG596" i="1"/>
  <c r="AG595" i="1"/>
  <c r="AG594" i="1"/>
  <c r="AG593" i="1"/>
  <c r="AG592" i="1"/>
  <c r="AG591" i="1"/>
  <c r="AG590" i="1"/>
  <c r="AG589" i="1"/>
  <c r="AG588" i="1"/>
  <c r="AG587" i="1"/>
  <c r="AG586" i="1"/>
  <c r="AG585" i="1"/>
  <c r="AG584" i="1"/>
  <c r="AG583" i="1"/>
  <c r="AG582" i="1"/>
  <c r="AG581" i="1"/>
  <c r="AG580" i="1"/>
  <c r="AG579" i="1"/>
  <c r="AG578" i="1"/>
  <c r="AG577" i="1"/>
  <c r="AG576" i="1"/>
  <c r="AG575" i="1"/>
  <c r="AG574" i="1"/>
  <c r="AG573" i="1"/>
  <c r="AG572" i="1"/>
  <c r="AG571" i="1"/>
  <c r="AG570" i="1"/>
  <c r="AG569" i="1"/>
  <c r="AG568" i="1"/>
  <c r="AG567" i="1"/>
  <c r="AG566" i="1"/>
  <c r="AG565" i="1"/>
  <c r="AG564" i="1"/>
  <c r="AG563" i="1"/>
  <c r="AG562" i="1"/>
  <c r="AG561" i="1"/>
  <c r="AG560" i="1"/>
  <c r="AG559" i="1"/>
  <c r="AG558" i="1"/>
  <c r="AG557" i="1"/>
  <c r="AG556" i="1"/>
  <c r="AG555" i="1"/>
  <c r="AG554" i="1"/>
  <c r="AG553" i="1"/>
  <c r="AG552" i="1"/>
  <c r="AG551" i="1"/>
  <c r="AG550" i="1"/>
  <c r="AG549" i="1"/>
  <c r="AG548" i="1"/>
  <c r="AG547" i="1"/>
  <c r="AG546" i="1"/>
  <c r="AG545" i="1"/>
  <c r="AG544" i="1"/>
  <c r="AG543" i="1"/>
  <c r="AG542" i="1"/>
  <c r="AG541" i="1"/>
  <c r="AG540" i="1"/>
  <c r="AG539" i="1"/>
  <c r="AG538" i="1"/>
  <c r="AG537" i="1"/>
  <c r="AG536" i="1"/>
  <c r="AG535" i="1"/>
  <c r="AG534" i="1"/>
  <c r="AG533" i="1"/>
  <c r="AG532" i="1"/>
  <c r="AG531" i="1"/>
  <c r="AG530" i="1"/>
  <c r="AG529" i="1"/>
  <c r="AG528" i="1"/>
  <c r="AG527" i="1"/>
  <c r="AG526" i="1"/>
  <c r="AG525" i="1"/>
  <c r="AG524" i="1"/>
  <c r="AG523" i="1"/>
  <c r="AG522" i="1"/>
  <c r="AG521" i="1"/>
  <c r="AG520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M2" i="1" l="1"/>
  <c r="X11" i="1" l="1"/>
  <c r="G11" i="1"/>
  <c r="F11" i="1"/>
  <c r="G853" i="3" l="1"/>
  <c r="G852" i="3"/>
  <c r="G851" i="3"/>
  <c r="G850" i="3"/>
  <c r="G849" i="3"/>
  <c r="G848" i="3"/>
  <c r="G847" i="3"/>
  <c r="G846" i="3"/>
  <c r="G845" i="3"/>
  <c r="G844" i="3"/>
  <c r="G843" i="3"/>
  <c r="G842" i="3"/>
  <c r="G841" i="3"/>
  <c r="G840" i="3"/>
  <c r="G839" i="3"/>
  <c r="G838" i="3"/>
  <c r="G837" i="3"/>
  <c r="G836" i="3"/>
  <c r="G835" i="3"/>
  <c r="G834" i="3"/>
  <c r="G833" i="3"/>
  <c r="G832" i="3"/>
  <c r="G831" i="3"/>
  <c r="G830" i="3"/>
  <c r="G829" i="3"/>
  <c r="G828" i="3"/>
  <c r="G827" i="3"/>
  <c r="G826" i="3"/>
  <c r="G825" i="3"/>
  <c r="G824" i="3"/>
  <c r="G823" i="3"/>
  <c r="G822" i="3"/>
  <c r="G821" i="3"/>
  <c r="G820" i="3"/>
  <c r="G819" i="3"/>
  <c r="G818" i="3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1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1" i="3"/>
  <c r="AJ864" i="1" l="1"/>
  <c r="AJ863" i="1"/>
  <c r="AJ862" i="1"/>
  <c r="AJ861" i="1"/>
  <c r="AJ860" i="1"/>
  <c r="AJ859" i="1"/>
  <c r="AJ858" i="1"/>
  <c r="AJ857" i="1"/>
  <c r="AJ856" i="1"/>
  <c r="AJ855" i="1"/>
  <c r="AJ854" i="1"/>
  <c r="AJ853" i="1"/>
  <c r="AJ852" i="1"/>
  <c r="AJ851" i="1"/>
  <c r="AJ850" i="1"/>
  <c r="AJ849" i="1"/>
  <c r="AJ848" i="1"/>
  <c r="AJ847" i="1"/>
  <c r="AJ846" i="1"/>
  <c r="AJ845" i="1"/>
  <c r="AJ844" i="1"/>
  <c r="AJ843" i="1"/>
  <c r="AJ842" i="1"/>
  <c r="AJ841" i="1"/>
  <c r="AJ840" i="1"/>
  <c r="AJ839" i="1"/>
  <c r="AJ838" i="1"/>
  <c r="AJ837" i="1"/>
  <c r="AJ836" i="1"/>
  <c r="AJ835" i="1"/>
  <c r="AJ834" i="1"/>
  <c r="AJ833" i="1"/>
  <c r="AJ832" i="1"/>
  <c r="AJ831" i="1"/>
  <c r="AJ830" i="1"/>
  <c r="AJ829" i="1"/>
  <c r="AJ828" i="1"/>
  <c r="AJ827" i="1"/>
  <c r="AJ826" i="1"/>
  <c r="AJ825" i="1"/>
  <c r="AJ824" i="1"/>
  <c r="AJ823" i="1"/>
  <c r="AJ822" i="1"/>
  <c r="AJ821" i="1"/>
  <c r="AJ820" i="1"/>
  <c r="AJ819" i="1"/>
  <c r="AJ818" i="1"/>
  <c r="AJ817" i="1"/>
  <c r="AJ816" i="1"/>
  <c r="AJ815" i="1"/>
  <c r="AJ814" i="1"/>
  <c r="AJ813" i="1"/>
  <c r="AJ812" i="1"/>
  <c r="AJ811" i="1"/>
  <c r="AJ810" i="1"/>
  <c r="AJ809" i="1"/>
  <c r="AJ808" i="1"/>
  <c r="AJ807" i="1"/>
  <c r="AJ806" i="1"/>
  <c r="AJ805" i="1"/>
  <c r="AJ804" i="1"/>
  <c r="AJ803" i="1"/>
  <c r="AJ802" i="1"/>
  <c r="AJ801" i="1"/>
  <c r="AJ800" i="1"/>
  <c r="AJ799" i="1"/>
  <c r="AJ798" i="1"/>
  <c r="AJ797" i="1"/>
  <c r="AJ796" i="1"/>
  <c r="AJ794" i="1"/>
  <c r="AJ793" i="1"/>
  <c r="AJ792" i="1"/>
  <c r="AJ791" i="1"/>
  <c r="AJ790" i="1"/>
  <c r="AJ789" i="1"/>
  <c r="AJ788" i="1"/>
  <c r="AJ787" i="1"/>
  <c r="AJ786" i="1"/>
  <c r="AJ785" i="1"/>
  <c r="AJ784" i="1"/>
  <c r="AJ783" i="1"/>
  <c r="AJ782" i="1"/>
  <c r="AJ781" i="1"/>
  <c r="AJ780" i="1"/>
  <c r="AJ779" i="1"/>
  <c r="AJ778" i="1"/>
  <c r="AJ777" i="1"/>
  <c r="AJ776" i="1"/>
  <c r="AJ775" i="1"/>
  <c r="AJ774" i="1"/>
  <c r="AJ773" i="1"/>
  <c r="AJ772" i="1"/>
  <c r="AJ771" i="1"/>
  <c r="AJ770" i="1"/>
  <c r="AJ769" i="1"/>
  <c r="AJ768" i="1"/>
  <c r="AJ767" i="1"/>
  <c r="AJ766" i="1"/>
  <c r="AJ765" i="1"/>
  <c r="AJ764" i="1"/>
  <c r="AJ763" i="1"/>
  <c r="AJ762" i="1"/>
  <c r="AJ761" i="1"/>
  <c r="AJ760" i="1"/>
  <c r="AJ759" i="1"/>
  <c r="AJ758" i="1"/>
  <c r="AJ757" i="1"/>
  <c r="AJ756" i="1"/>
  <c r="AJ755" i="1"/>
  <c r="AJ754" i="1"/>
  <c r="AJ753" i="1"/>
  <c r="AJ752" i="1"/>
  <c r="AJ751" i="1"/>
  <c r="AJ750" i="1"/>
  <c r="AJ749" i="1"/>
  <c r="AJ748" i="1"/>
  <c r="AJ747" i="1"/>
  <c r="AJ746" i="1"/>
  <c r="AJ745" i="1"/>
  <c r="AJ744" i="1"/>
  <c r="AJ743" i="1"/>
  <c r="AJ742" i="1"/>
  <c r="AJ741" i="1"/>
  <c r="AJ740" i="1"/>
  <c r="AJ739" i="1"/>
  <c r="AJ738" i="1"/>
  <c r="AJ737" i="1"/>
  <c r="AJ736" i="1"/>
  <c r="AJ735" i="1"/>
  <c r="AJ734" i="1"/>
  <c r="AJ733" i="1"/>
  <c r="AJ732" i="1"/>
  <c r="AJ731" i="1"/>
  <c r="AJ730" i="1"/>
  <c r="AJ729" i="1"/>
  <c r="AJ728" i="1"/>
  <c r="AJ727" i="1"/>
  <c r="AJ726" i="1"/>
  <c r="AJ725" i="1"/>
  <c r="AJ724" i="1"/>
  <c r="AJ723" i="1"/>
  <c r="AJ722" i="1"/>
  <c r="AJ721" i="1"/>
  <c r="AJ720" i="1"/>
  <c r="AJ719" i="1"/>
  <c r="AJ718" i="1"/>
  <c r="AJ717" i="1"/>
  <c r="AJ716" i="1"/>
  <c r="AJ715" i="1"/>
  <c r="AJ714" i="1"/>
  <c r="AJ713" i="1"/>
  <c r="AJ712" i="1"/>
  <c r="AJ711" i="1"/>
  <c r="AJ710" i="1"/>
  <c r="AJ709" i="1"/>
  <c r="AJ708" i="1"/>
  <c r="AJ707" i="1"/>
  <c r="AJ706" i="1"/>
  <c r="AJ705" i="1"/>
  <c r="AJ704" i="1"/>
  <c r="AJ703" i="1"/>
  <c r="AJ702" i="1"/>
  <c r="AJ701" i="1"/>
  <c r="AJ700" i="1"/>
  <c r="AJ699" i="1"/>
  <c r="AJ698" i="1"/>
  <c r="AJ696" i="1"/>
  <c r="AJ695" i="1"/>
  <c r="AJ694" i="1"/>
  <c r="AJ693" i="1"/>
  <c r="AJ692" i="1"/>
  <c r="AJ691" i="1"/>
  <c r="AJ690" i="1"/>
  <c r="AJ689" i="1"/>
  <c r="AJ688" i="1"/>
  <c r="AJ687" i="1"/>
  <c r="AJ686" i="1"/>
  <c r="AJ685" i="1"/>
  <c r="AJ684" i="1"/>
  <c r="AJ683" i="1"/>
  <c r="AJ682" i="1"/>
  <c r="AJ681" i="1"/>
  <c r="AJ680" i="1"/>
  <c r="AJ679" i="1"/>
  <c r="AJ678" i="1"/>
  <c r="AJ677" i="1"/>
  <c r="AJ676" i="1"/>
  <c r="AJ675" i="1"/>
  <c r="AJ674" i="1"/>
  <c r="AJ673" i="1"/>
  <c r="AJ672" i="1"/>
  <c r="AJ671" i="1"/>
  <c r="AJ670" i="1"/>
  <c r="AJ669" i="1"/>
  <c r="AJ668" i="1"/>
  <c r="AJ667" i="1"/>
  <c r="AJ666" i="1"/>
  <c r="AJ665" i="1"/>
  <c r="AJ664" i="1"/>
  <c r="AJ663" i="1"/>
  <c r="AJ662" i="1"/>
  <c r="AJ661" i="1"/>
  <c r="AJ660" i="1"/>
  <c r="AJ659" i="1"/>
  <c r="AJ658" i="1"/>
  <c r="AJ657" i="1"/>
  <c r="AJ656" i="1"/>
  <c r="AJ655" i="1"/>
  <c r="AJ654" i="1"/>
  <c r="AJ653" i="1"/>
  <c r="AJ652" i="1"/>
  <c r="AJ651" i="1"/>
  <c r="AJ650" i="1"/>
  <c r="AJ649" i="1"/>
  <c r="AJ648" i="1"/>
  <c r="AJ647" i="1"/>
  <c r="AJ646" i="1"/>
  <c r="AJ645" i="1"/>
  <c r="AJ644" i="1"/>
  <c r="AJ643" i="1"/>
  <c r="AJ642" i="1"/>
  <c r="AJ641" i="1"/>
  <c r="AJ640" i="1"/>
  <c r="AJ639" i="1"/>
  <c r="AJ638" i="1"/>
  <c r="AJ637" i="1"/>
  <c r="AJ636" i="1"/>
  <c r="AJ635" i="1"/>
  <c r="AJ634" i="1"/>
  <c r="AJ633" i="1"/>
  <c r="AJ632" i="1"/>
  <c r="AJ631" i="1"/>
  <c r="AJ630" i="1"/>
  <c r="AJ629" i="1"/>
  <c r="AJ628" i="1"/>
  <c r="AJ627" i="1"/>
  <c r="AJ626" i="1"/>
  <c r="AJ625" i="1"/>
  <c r="AJ624" i="1"/>
  <c r="AJ623" i="1"/>
  <c r="AJ622" i="1"/>
  <c r="AJ621" i="1"/>
  <c r="AJ620" i="1"/>
  <c r="AJ619" i="1"/>
  <c r="AJ618" i="1"/>
  <c r="AJ617" i="1"/>
  <c r="AJ616" i="1"/>
  <c r="AJ615" i="1"/>
  <c r="AJ614" i="1"/>
  <c r="AJ613" i="1"/>
  <c r="AJ612" i="1"/>
  <c r="AJ611" i="1"/>
  <c r="AJ610" i="1"/>
  <c r="AJ609" i="1"/>
  <c r="AJ608" i="1"/>
  <c r="AJ607" i="1"/>
  <c r="AJ604" i="1"/>
  <c r="AJ603" i="1"/>
  <c r="AJ602" i="1"/>
  <c r="AJ601" i="1"/>
  <c r="AJ600" i="1"/>
  <c r="AJ599" i="1"/>
  <c r="AJ598" i="1"/>
  <c r="AJ597" i="1"/>
  <c r="AJ596" i="1"/>
  <c r="AJ595" i="1"/>
  <c r="AJ594" i="1"/>
  <c r="AJ593" i="1"/>
  <c r="AJ592" i="1"/>
  <c r="AJ591" i="1"/>
  <c r="AJ590" i="1"/>
  <c r="AJ589" i="1"/>
  <c r="AJ588" i="1"/>
  <c r="AJ587" i="1"/>
  <c r="AJ586" i="1"/>
  <c r="AJ585" i="1"/>
  <c r="AJ584" i="1"/>
  <c r="AJ583" i="1"/>
  <c r="AJ582" i="1"/>
  <c r="AJ581" i="1"/>
  <c r="AJ580" i="1"/>
  <c r="AJ579" i="1"/>
  <c r="AJ578" i="1"/>
  <c r="AJ577" i="1"/>
  <c r="AJ576" i="1"/>
  <c r="AJ575" i="1"/>
  <c r="AJ574" i="1"/>
  <c r="AJ573" i="1"/>
  <c r="AJ572" i="1"/>
  <c r="AJ571" i="1"/>
  <c r="AJ570" i="1"/>
  <c r="AJ569" i="1"/>
  <c r="AJ568" i="1"/>
  <c r="AJ567" i="1"/>
  <c r="AJ566" i="1"/>
  <c r="AJ565" i="1"/>
  <c r="AJ564" i="1"/>
  <c r="AJ563" i="1"/>
  <c r="AJ562" i="1"/>
  <c r="AJ561" i="1"/>
  <c r="AJ560" i="1"/>
  <c r="AJ559" i="1"/>
  <c r="AJ558" i="1"/>
  <c r="AJ557" i="1"/>
  <c r="AJ556" i="1"/>
  <c r="AJ555" i="1"/>
  <c r="AJ554" i="1"/>
  <c r="AJ553" i="1"/>
  <c r="AJ552" i="1"/>
  <c r="AJ551" i="1"/>
  <c r="AJ550" i="1"/>
  <c r="AJ549" i="1"/>
  <c r="AJ548" i="1"/>
  <c r="AJ547" i="1"/>
  <c r="AJ546" i="1"/>
  <c r="AJ545" i="1"/>
  <c r="AJ544" i="1"/>
  <c r="AJ543" i="1"/>
  <c r="AJ542" i="1"/>
  <c r="AJ541" i="1"/>
  <c r="AJ540" i="1"/>
  <c r="AJ539" i="1"/>
  <c r="AJ538" i="1"/>
  <c r="AJ537" i="1"/>
  <c r="AJ536" i="1"/>
  <c r="AJ535" i="1"/>
  <c r="AJ534" i="1"/>
  <c r="AJ533" i="1"/>
  <c r="AJ532" i="1"/>
  <c r="AJ531" i="1"/>
  <c r="AJ530" i="1"/>
  <c r="AJ529" i="1"/>
  <c r="AJ528" i="1"/>
  <c r="AJ527" i="1"/>
  <c r="AJ526" i="1"/>
  <c r="AJ525" i="1"/>
  <c r="AJ524" i="1"/>
  <c r="AJ523" i="1"/>
  <c r="AJ522" i="1"/>
  <c r="AJ521" i="1"/>
  <c r="AJ520" i="1"/>
  <c r="AJ519" i="1"/>
  <c r="AJ518" i="1"/>
  <c r="AJ517" i="1"/>
  <c r="AJ516" i="1"/>
  <c r="AJ515" i="1"/>
  <c r="AJ514" i="1"/>
  <c r="AJ513" i="1"/>
  <c r="AJ512" i="1"/>
  <c r="AJ511" i="1"/>
  <c r="AJ510" i="1"/>
  <c r="AJ509" i="1"/>
  <c r="AJ508" i="1"/>
  <c r="AJ507" i="1"/>
  <c r="AJ506" i="1"/>
  <c r="AJ505" i="1"/>
  <c r="AJ504" i="1"/>
  <c r="AJ503" i="1"/>
  <c r="AJ502" i="1"/>
  <c r="AJ501" i="1"/>
  <c r="AJ500" i="1"/>
  <c r="AJ499" i="1"/>
  <c r="AJ498" i="1"/>
  <c r="AJ497" i="1"/>
  <c r="AJ496" i="1"/>
  <c r="AJ495" i="1"/>
  <c r="AJ494" i="1"/>
  <c r="AJ493" i="1"/>
  <c r="AJ492" i="1"/>
  <c r="AJ491" i="1"/>
  <c r="AJ490" i="1"/>
  <c r="AJ489" i="1"/>
  <c r="AJ488" i="1"/>
  <c r="AJ487" i="1"/>
  <c r="AJ486" i="1"/>
  <c r="AJ485" i="1"/>
  <c r="AJ484" i="1"/>
  <c r="AJ483" i="1"/>
  <c r="AJ482" i="1"/>
  <c r="AJ481" i="1"/>
  <c r="AJ480" i="1"/>
  <c r="AJ479" i="1"/>
  <c r="AJ478" i="1"/>
  <c r="AJ477" i="1"/>
  <c r="AJ476" i="1"/>
  <c r="AJ475" i="1"/>
  <c r="AJ474" i="1"/>
  <c r="AJ473" i="1"/>
  <c r="AJ472" i="1"/>
  <c r="AJ471" i="1"/>
  <c r="AJ470" i="1"/>
  <c r="AJ469" i="1"/>
  <c r="AJ468" i="1"/>
  <c r="AJ467" i="1"/>
  <c r="AJ466" i="1"/>
  <c r="AJ465" i="1"/>
  <c r="AJ464" i="1"/>
  <c r="AJ463" i="1"/>
  <c r="AJ462" i="1"/>
  <c r="AJ461" i="1"/>
  <c r="AJ460" i="1"/>
  <c r="AJ459" i="1"/>
  <c r="AJ458" i="1"/>
  <c r="AJ457" i="1"/>
  <c r="AJ456" i="1"/>
  <c r="AJ455" i="1"/>
  <c r="AJ454" i="1"/>
  <c r="AJ453" i="1"/>
  <c r="AJ452" i="1"/>
  <c r="AJ451" i="1"/>
  <c r="AJ450" i="1"/>
  <c r="AJ449" i="1"/>
  <c r="AJ448" i="1"/>
  <c r="AJ447" i="1"/>
  <c r="AJ446" i="1"/>
  <c r="AJ445" i="1"/>
  <c r="AJ444" i="1"/>
  <c r="AJ443" i="1"/>
  <c r="AJ442" i="1"/>
  <c r="AJ441" i="1"/>
  <c r="AJ440" i="1"/>
  <c r="AJ439" i="1"/>
  <c r="AJ438" i="1"/>
  <c r="AJ435" i="1"/>
  <c r="AJ434" i="1"/>
  <c r="AJ433" i="1"/>
  <c r="AJ432" i="1"/>
  <c r="AJ431" i="1"/>
  <c r="AJ430" i="1"/>
  <c r="AJ429" i="1"/>
  <c r="AJ428" i="1"/>
  <c r="AJ427" i="1"/>
  <c r="AJ426" i="1"/>
  <c r="AJ425" i="1"/>
  <c r="AJ424" i="1"/>
  <c r="AJ423" i="1"/>
  <c r="AJ422" i="1"/>
  <c r="AJ421" i="1"/>
  <c r="AJ420" i="1"/>
  <c r="AJ419" i="1"/>
  <c r="AJ418" i="1"/>
  <c r="AJ417" i="1"/>
  <c r="AJ416" i="1"/>
  <c r="AJ415" i="1"/>
  <c r="AJ414" i="1"/>
  <c r="AJ413" i="1"/>
  <c r="AJ412" i="1"/>
  <c r="AJ411" i="1"/>
  <c r="AJ410" i="1"/>
  <c r="AJ409" i="1"/>
  <c r="AJ408" i="1"/>
  <c r="AJ407" i="1"/>
  <c r="AJ406" i="1"/>
  <c r="AJ405" i="1"/>
  <c r="AJ404" i="1"/>
  <c r="AJ403" i="1"/>
  <c r="AJ402" i="1"/>
  <c r="AJ401" i="1"/>
  <c r="AJ400" i="1"/>
  <c r="AJ399" i="1"/>
  <c r="AJ398" i="1"/>
  <c r="AJ397" i="1"/>
  <c r="AJ396" i="1"/>
  <c r="AJ395" i="1"/>
  <c r="AJ394" i="1"/>
  <c r="AJ393" i="1"/>
  <c r="AJ392" i="1"/>
  <c r="AJ391" i="1"/>
  <c r="AJ390" i="1"/>
  <c r="AJ389" i="1"/>
  <c r="AJ388" i="1"/>
  <c r="AJ387" i="1"/>
  <c r="AJ386" i="1"/>
  <c r="AJ385" i="1"/>
  <c r="AJ384" i="1"/>
  <c r="AJ383" i="1"/>
  <c r="AJ382" i="1"/>
  <c r="AJ381" i="1"/>
  <c r="AJ380" i="1"/>
  <c r="AJ379" i="1"/>
  <c r="AJ378" i="1"/>
  <c r="AJ377" i="1"/>
  <c r="AJ376" i="1"/>
  <c r="AJ375" i="1"/>
  <c r="AJ374" i="1"/>
  <c r="AJ373" i="1"/>
  <c r="AJ372" i="1"/>
  <c r="AJ371" i="1"/>
  <c r="AJ370" i="1"/>
  <c r="AJ369" i="1"/>
  <c r="AJ368" i="1"/>
  <c r="AJ367" i="1"/>
  <c r="AJ366" i="1"/>
  <c r="AJ365" i="1"/>
  <c r="AJ364" i="1"/>
  <c r="AJ363" i="1"/>
  <c r="AJ362" i="1"/>
  <c r="AJ361" i="1"/>
  <c r="AJ360" i="1"/>
  <c r="AJ359" i="1"/>
  <c r="AJ358" i="1"/>
  <c r="AJ357" i="1"/>
  <c r="AJ356" i="1"/>
  <c r="AJ355" i="1"/>
  <c r="AJ354" i="1"/>
  <c r="AJ353" i="1"/>
  <c r="AJ352" i="1"/>
  <c r="AJ351" i="1"/>
  <c r="AJ350" i="1"/>
  <c r="AJ349" i="1"/>
  <c r="AJ348" i="1"/>
  <c r="AJ347" i="1"/>
  <c r="AJ346" i="1"/>
  <c r="AJ345" i="1"/>
  <c r="AJ344" i="1"/>
  <c r="AJ343" i="1"/>
  <c r="AJ342" i="1"/>
  <c r="AJ341" i="1"/>
  <c r="AJ340" i="1"/>
  <c r="AJ339" i="1"/>
  <c r="AJ338" i="1"/>
  <c r="AJ337" i="1"/>
  <c r="AJ336" i="1"/>
  <c r="AJ335" i="1"/>
  <c r="AJ334" i="1"/>
  <c r="AJ333" i="1"/>
  <c r="AJ332" i="1"/>
  <c r="AJ331" i="1"/>
  <c r="AJ330" i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12" i="1"/>
  <c r="N578" i="1"/>
  <c r="AO682" i="1" l="1"/>
  <c r="AH682" i="1"/>
  <c r="Z682" i="1"/>
  <c r="AA682" i="1" s="1"/>
  <c r="U682" i="1"/>
  <c r="V682" i="1" s="1"/>
  <c r="AI682" i="1"/>
  <c r="O682" i="1"/>
  <c r="N682" i="1"/>
  <c r="J682" i="1"/>
  <c r="AC682" i="1"/>
  <c r="AS682" i="1"/>
  <c r="AU682" i="1" s="1"/>
  <c r="AT682" i="1"/>
  <c r="AE682" i="1" l="1"/>
  <c r="AF682" i="1" s="1"/>
  <c r="AK682" i="1"/>
  <c r="D11" i="1"/>
  <c r="AL682" i="1" l="1"/>
  <c r="AM682" i="1" s="1"/>
  <c r="E11" i="1"/>
  <c r="M11" i="1" l="1"/>
  <c r="L11" i="1"/>
  <c r="K11" i="1"/>
  <c r="AI12" i="1" l="1"/>
  <c r="Z12" i="1"/>
  <c r="AA12" i="1" s="1"/>
  <c r="AE12" i="1" s="1"/>
  <c r="AF12" i="1" s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12" i="1"/>
  <c r="AT13" i="1" l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557" i="1"/>
  <c r="AT558" i="1"/>
  <c r="AT559" i="1"/>
  <c r="AT560" i="1"/>
  <c r="AT561" i="1"/>
  <c r="AT562" i="1"/>
  <c r="AT563" i="1"/>
  <c r="AT564" i="1"/>
  <c r="AT565" i="1"/>
  <c r="AT566" i="1"/>
  <c r="AT567" i="1"/>
  <c r="AT568" i="1"/>
  <c r="AT569" i="1"/>
  <c r="AT570" i="1"/>
  <c r="AT571" i="1"/>
  <c r="AT572" i="1"/>
  <c r="AT573" i="1"/>
  <c r="AT574" i="1"/>
  <c r="AT575" i="1"/>
  <c r="AT576" i="1"/>
  <c r="AT577" i="1"/>
  <c r="AT578" i="1"/>
  <c r="AT579" i="1"/>
  <c r="AT580" i="1"/>
  <c r="AT581" i="1"/>
  <c r="AT582" i="1"/>
  <c r="AT583" i="1"/>
  <c r="AT584" i="1"/>
  <c r="AT585" i="1"/>
  <c r="AT586" i="1"/>
  <c r="AT587" i="1"/>
  <c r="AT588" i="1"/>
  <c r="AT589" i="1"/>
  <c r="AT590" i="1"/>
  <c r="AT591" i="1"/>
  <c r="AT592" i="1"/>
  <c r="AT593" i="1"/>
  <c r="AT594" i="1"/>
  <c r="AT595" i="1"/>
  <c r="AT596" i="1"/>
  <c r="AT597" i="1"/>
  <c r="AT598" i="1"/>
  <c r="AT599" i="1"/>
  <c r="AT600" i="1"/>
  <c r="AT601" i="1"/>
  <c r="AT602" i="1"/>
  <c r="AT603" i="1"/>
  <c r="AT604" i="1"/>
  <c r="AT605" i="1"/>
  <c r="AT606" i="1"/>
  <c r="AT607" i="1"/>
  <c r="AT608" i="1"/>
  <c r="AT609" i="1"/>
  <c r="AT610" i="1"/>
  <c r="AT611" i="1"/>
  <c r="AT612" i="1"/>
  <c r="AT613" i="1"/>
  <c r="AT614" i="1"/>
  <c r="AT615" i="1"/>
  <c r="AT616" i="1"/>
  <c r="AT617" i="1"/>
  <c r="AT618" i="1"/>
  <c r="AT619" i="1"/>
  <c r="AT620" i="1"/>
  <c r="AT621" i="1"/>
  <c r="AT622" i="1"/>
  <c r="AT623" i="1"/>
  <c r="AT624" i="1"/>
  <c r="AT625" i="1"/>
  <c r="AT626" i="1"/>
  <c r="AT627" i="1"/>
  <c r="AT628" i="1"/>
  <c r="AT629" i="1"/>
  <c r="AT630" i="1"/>
  <c r="AT631" i="1"/>
  <c r="AT632" i="1"/>
  <c r="AT633" i="1"/>
  <c r="AT634" i="1"/>
  <c r="AT635" i="1"/>
  <c r="AT636" i="1"/>
  <c r="AT637" i="1"/>
  <c r="AT638" i="1"/>
  <c r="AT639" i="1"/>
  <c r="AT640" i="1"/>
  <c r="AT641" i="1"/>
  <c r="AT642" i="1"/>
  <c r="AT643" i="1"/>
  <c r="AT644" i="1"/>
  <c r="AT645" i="1"/>
  <c r="AT646" i="1"/>
  <c r="AT647" i="1"/>
  <c r="AT648" i="1"/>
  <c r="AT649" i="1"/>
  <c r="AT650" i="1"/>
  <c r="AT651" i="1"/>
  <c r="AT652" i="1"/>
  <c r="AT653" i="1"/>
  <c r="AT654" i="1"/>
  <c r="AT655" i="1"/>
  <c r="AT656" i="1"/>
  <c r="AT657" i="1"/>
  <c r="AT658" i="1"/>
  <c r="AT659" i="1"/>
  <c r="AT660" i="1"/>
  <c r="AT661" i="1"/>
  <c r="AT662" i="1"/>
  <c r="AT663" i="1"/>
  <c r="AT664" i="1"/>
  <c r="AT665" i="1"/>
  <c r="AT666" i="1"/>
  <c r="AT667" i="1"/>
  <c r="AT668" i="1"/>
  <c r="AT669" i="1"/>
  <c r="AT670" i="1"/>
  <c r="AT671" i="1"/>
  <c r="AT672" i="1"/>
  <c r="AT673" i="1"/>
  <c r="AT674" i="1"/>
  <c r="AT675" i="1"/>
  <c r="AT676" i="1"/>
  <c r="AT677" i="1"/>
  <c r="AT678" i="1"/>
  <c r="AT679" i="1"/>
  <c r="AT680" i="1"/>
  <c r="AT681" i="1"/>
  <c r="AT683" i="1"/>
  <c r="AT684" i="1"/>
  <c r="AT685" i="1"/>
  <c r="AT686" i="1"/>
  <c r="AT687" i="1"/>
  <c r="AT688" i="1"/>
  <c r="AT689" i="1"/>
  <c r="AT690" i="1"/>
  <c r="AT691" i="1"/>
  <c r="AT692" i="1"/>
  <c r="AT693" i="1"/>
  <c r="AT694" i="1"/>
  <c r="AT695" i="1"/>
  <c r="AT696" i="1"/>
  <c r="AT697" i="1"/>
  <c r="AT698" i="1"/>
  <c r="AT699" i="1"/>
  <c r="AT700" i="1"/>
  <c r="AT701" i="1"/>
  <c r="AT702" i="1"/>
  <c r="AT703" i="1"/>
  <c r="AT704" i="1"/>
  <c r="AT705" i="1"/>
  <c r="AT706" i="1"/>
  <c r="AT707" i="1"/>
  <c r="AT708" i="1"/>
  <c r="AT709" i="1"/>
  <c r="AT710" i="1"/>
  <c r="AT711" i="1"/>
  <c r="AT712" i="1"/>
  <c r="AT713" i="1"/>
  <c r="AT714" i="1"/>
  <c r="AT715" i="1"/>
  <c r="AT716" i="1"/>
  <c r="AT717" i="1"/>
  <c r="AT718" i="1"/>
  <c r="AT719" i="1"/>
  <c r="AT720" i="1"/>
  <c r="AT721" i="1"/>
  <c r="AT722" i="1"/>
  <c r="AT723" i="1"/>
  <c r="AT724" i="1"/>
  <c r="AT725" i="1"/>
  <c r="AT726" i="1"/>
  <c r="AT727" i="1"/>
  <c r="AT728" i="1"/>
  <c r="AT729" i="1"/>
  <c r="AT730" i="1"/>
  <c r="AT731" i="1"/>
  <c r="AT732" i="1"/>
  <c r="AT733" i="1"/>
  <c r="AT734" i="1"/>
  <c r="AT735" i="1"/>
  <c r="AT736" i="1"/>
  <c r="AT737" i="1"/>
  <c r="AT738" i="1"/>
  <c r="AT739" i="1"/>
  <c r="AT740" i="1"/>
  <c r="AT741" i="1"/>
  <c r="AT742" i="1"/>
  <c r="AT743" i="1"/>
  <c r="AT744" i="1"/>
  <c r="AT745" i="1"/>
  <c r="AT746" i="1"/>
  <c r="AT747" i="1"/>
  <c r="AT748" i="1"/>
  <c r="AT749" i="1"/>
  <c r="AT750" i="1"/>
  <c r="AT751" i="1"/>
  <c r="AT752" i="1"/>
  <c r="AT753" i="1"/>
  <c r="AT754" i="1"/>
  <c r="AT755" i="1"/>
  <c r="AT756" i="1"/>
  <c r="AT757" i="1"/>
  <c r="AT758" i="1"/>
  <c r="AT759" i="1"/>
  <c r="AT760" i="1"/>
  <c r="AT761" i="1"/>
  <c r="AT762" i="1"/>
  <c r="AT763" i="1"/>
  <c r="AT764" i="1"/>
  <c r="AT765" i="1"/>
  <c r="AT766" i="1"/>
  <c r="AT767" i="1"/>
  <c r="AT768" i="1"/>
  <c r="AT769" i="1"/>
  <c r="AT770" i="1"/>
  <c r="AT771" i="1"/>
  <c r="AT772" i="1"/>
  <c r="AT773" i="1"/>
  <c r="AT774" i="1"/>
  <c r="AT775" i="1"/>
  <c r="AT776" i="1"/>
  <c r="AT777" i="1"/>
  <c r="AT778" i="1"/>
  <c r="AT779" i="1"/>
  <c r="AT780" i="1"/>
  <c r="AT781" i="1"/>
  <c r="AT782" i="1"/>
  <c r="AT783" i="1"/>
  <c r="AT784" i="1"/>
  <c r="AT785" i="1"/>
  <c r="AT786" i="1"/>
  <c r="AT787" i="1"/>
  <c r="AT788" i="1"/>
  <c r="AT789" i="1"/>
  <c r="AT790" i="1"/>
  <c r="AT791" i="1"/>
  <c r="AT792" i="1"/>
  <c r="AT793" i="1"/>
  <c r="AT794" i="1"/>
  <c r="AT795" i="1"/>
  <c r="AT796" i="1"/>
  <c r="AT797" i="1"/>
  <c r="AT798" i="1"/>
  <c r="AT799" i="1"/>
  <c r="AT800" i="1"/>
  <c r="AT801" i="1"/>
  <c r="AT802" i="1"/>
  <c r="AT803" i="1"/>
  <c r="AT804" i="1"/>
  <c r="AT805" i="1"/>
  <c r="AT806" i="1"/>
  <c r="AT807" i="1"/>
  <c r="AT808" i="1"/>
  <c r="AT809" i="1"/>
  <c r="AT810" i="1"/>
  <c r="AT811" i="1"/>
  <c r="AT812" i="1"/>
  <c r="AT813" i="1"/>
  <c r="AT814" i="1"/>
  <c r="AT815" i="1"/>
  <c r="AT816" i="1"/>
  <c r="AT817" i="1"/>
  <c r="AT818" i="1"/>
  <c r="AT819" i="1"/>
  <c r="AT820" i="1"/>
  <c r="AT821" i="1"/>
  <c r="AT822" i="1"/>
  <c r="AT823" i="1"/>
  <c r="AT824" i="1"/>
  <c r="AT825" i="1"/>
  <c r="AT826" i="1"/>
  <c r="AT827" i="1"/>
  <c r="AT828" i="1"/>
  <c r="AT829" i="1"/>
  <c r="AT830" i="1"/>
  <c r="AT831" i="1"/>
  <c r="AT832" i="1"/>
  <c r="AT833" i="1"/>
  <c r="AT834" i="1"/>
  <c r="AT835" i="1"/>
  <c r="AT836" i="1"/>
  <c r="AT837" i="1"/>
  <c r="AT838" i="1"/>
  <c r="AT839" i="1"/>
  <c r="AT840" i="1"/>
  <c r="AT841" i="1"/>
  <c r="AT842" i="1"/>
  <c r="AT843" i="1"/>
  <c r="AT844" i="1"/>
  <c r="AT845" i="1"/>
  <c r="AT846" i="1"/>
  <c r="AT847" i="1"/>
  <c r="AT848" i="1"/>
  <c r="AT849" i="1"/>
  <c r="AT850" i="1"/>
  <c r="AT851" i="1"/>
  <c r="AT852" i="1"/>
  <c r="AT853" i="1"/>
  <c r="AT854" i="1"/>
  <c r="AT855" i="1"/>
  <c r="AT856" i="1"/>
  <c r="AT857" i="1"/>
  <c r="AT858" i="1"/>
  <c r="AT859" i="1"/>
  <c r="AT860" i="1"/>
  <c r="AT861" i="1"/>
  <c r="AT862" i="1"/>
  <c r="AT863" i="1"/>
  <c r="AT864" i="1"/>
  <c r="AT12" i="1"/>
  <c r="AS13" i="1"/>
  <c r="AU13" i="1" s="1"/>
  <c r="AS14" i="1"/>
  <c r="AU14" i="1" s="1"/>
  <c r="AS15" i="1"/>
  <c r="AU15" i="1" s="1"/>
  <c r="AS16" i="1"/>
  <c r="AU16" i="1" s="1"/>
  <c r="AS17" i="1"/>
  <c r="AU17" i="1" s="1"/>
  <c r="AS18" i="1"/>
  <c r="AU18" i="1" s="1"/>
  <c r="AS19" i="1"/>
  <c r="AU19" i="1" s="1"/>
  <c r="AS20" i="1"/>
  <c r="AU20" i="1" s="1"/>
  <c r="AS21" i="1"/>
  <c r="AU21" i="1" s="1"/>
  <c r="AS22" i="1"/>
  <c r="AU22" i="1" s="1"/>
  <c r="AS23" i="1"/>
  <c r="AU23" i="1" s="1"/>
  <c r="AS24" i="1"/>
  <c r="AU24" i="1" s="1"/>
  <c r="AS25" i="1"/>
  <c r="AU25" i="1" s="1"/>
  <c r="AS26" i="1"/>
  <c r="AU26" i="1" s="1"/>
  <c r="AS27" i="1"/>
  <c r="AU27" i="1" s="1"/>
  <c r="AS28" i="1"/>
  <c r="AU28" i="1" s="1"/>
  <c r="AS29" i="1"/>
  <c r="AU29" i="1" s="1"/>
  <c r="AS30" i="1"/>
  <c r="AU30" i="1" s="1"/>
  <c r="AS31" i="1"/>
  <c r="AU31" i="1" s="1"/>
  <c r="AS32" i="1"/>
  <c r="AU32" i="1" s="1"/>
  <c r="AS33" i="1"/>
  <c r="AU33" i="1" s="1"/>
  <c r="AS34" i="1"/>
  <c r="AU34" i="1" s="1"/>
  <c r="AS35" i="1"/>
  <c r="AU35" i="1" s="1"/>
  <c r="AS36" i="1"/>
  <c r="AU36" i="1" s="1"/>
  <c r="AS37" i="1"/>
  <c r="AU37" i="1" s="1"/>
  <c r="AS38" i="1"/>
  <c r="AU38" i="1" s="1"/>
  <c r="AS39" i="1"/>
  <c r="AU39" i="1" s="1"/>
  <c r="AS40" i="1"/>
  <c r="AU40" i="1" s="1"/>
  <c r="AS41" i="1"/>
  <c r="AU41" i="1" s="1"/>
  <c r="AS42" i="1"/>
  <c r="AU42" i="1" s="1"/>
  <c r="AS43" i="1"/>
  <c r="AU43" i="1" s="1"/>
  <c r="AS44" i="1"/>
  <c r="AU44" i="1" s="1"/>
  <c r="AS45" i="1"/>
  <c r="AU45" i="1" s="1"/>
  <c r="AS46" i="1"/>
  <c r="AU46" i="1" s="1"/>
  <c r="AS47" i="1"/>
  <c r="AU47" i="1" s="1"/>
  <c r="AS48" i="1"/>
  <c r="AU48" i="1" s="1"/>
  <c r="AS49" i="1"/>
  <c r="AU49" i="1" s="1"/>
  <c r="AS50" i="1"/>
  <c r="AU50" i="1" s="1"/>
  <c r="AS51" i="1"/>
  <c r="AU51" i="1" s="1"/>
  <c r="AS52" i="1"/>
  <c r="AU52" i="1" s="1"/>
  <c r="AS53" i="1"/>
  <c r="AU53" i="1" s="1"/>
  <c r="AS54" i="1"/>
  <c r="AU54" i="1" s="1"/>
  <c r="AS55" i="1"/>
  <c r="AU55" i="1" s="1"/>
  <c r="AS56" i="1"/>
  <c r="AU56" i="1" s="1"/>
  <c r="AS57" i="1"/>
  <c r="AU57" i="1" s="1"/>
  <c r="AS58" i="1"/>
  <c r="AU58" i="1" s="1"/>
  <c r="AS59" i="1"/>
  <c r="AU59" i="1" s="1"/>
  <c r="AS60" i="1"/>
  <c r="AU60" i="1" s="1"/>
  <c r="AS61" i="1"/>
  <c r="AU61" i="1" s="1"/>
  <c r="AS62" i="1"/>
  <c r="AU62" i="1" s="1"/>
  <c r="AS63" i="1"/>
  <c r="AU63" i="1" s="1"/>
  <c r="AS64" i="1"/>
  <c r="AU64" i="1" s="1"/>
  <c r="AS65" i="1"/>
  <c r="AU65" i="1" s="1"/>
  <c r="AS66" i="1"/>
  <c r="AU66" i="1" s="1"/>
  <c r="AS67" i="1"/>
  <c r="AU67" i="1" s="1"/>
  <c r="AS68" i="1"/>
  <c r="AU68" i="1" s="1"/>
  <c r="AS69" i="1"/>
  <c r="AU69" i="1" s="1"/>
  <c r="AS70" i="1"/>
  <c r="AU70" i="1" s="1"/>
  <c r="AS71" i="1"/>
  <c r="AU71" i="1" s="1"/>
  <c r="AS72" i="1"/>
  <c r="AU72" i="1" s="1"/>
  <c r="AS73" i="1"/>
  <c r="AU73" i="1" s="1"/>
  <c r="AS74" i="1"/>
  <c r="AU74" i="1" s="1"/>
  <c r="AS75" i="1"/>
  <c r="AU75" i="1" s="1"/>
  <c r="AS76" i="1"/>
  <c r="AU76" i="1" s="1"/>
  <c r="AS77" i="1"/>
  <c r="AU77" i="1" s="1"/>
  <c r="AS78" i="1"/>
  <c r="AU78" i="1" s="1"/>
  <c r="AS79" i="1"/>
  <c r="AU79" i="1" s="1"/>
  <c r="AS80" i="1"/>
  <c r="AU80" i="1" s="1"/>
  <c r="AS81" i="1"/>
  <c r="AU81" i="1" s="1"/>
  <c r="AS82" i="1"/>
  <c r="AU82" i="1" s="1"/>
  <c r="AS83" i="1"/>
  <c r="AU83" i="1" s="1"/>
  <c r="AS84" i="1"/>
  <c r="AU84" i="1" s="1"/>
  <c r="AS85" i="1"/>
  <c r="AU85" i="1" s="1"/>
  <c r="AS86" i="1"/>
  <c r="AU86" i="1" s="1"/>
  <c r="AS87" i="1"/>
  <c r="AU87" i="1" s="1"/>
  <c r="AS88" i="1"/>
  <c r="AU88" i="1" s="1"/>
  <c r="AS89" i="1"/>
  <c r="AU89" i="1" s="1"/>
  <c r="AS90" i="1"/>
  <c r="AU90" i="1" s="1"/>
  <c r="AS91" i="1"/>
  <c r="AU91" i="1" s="1"/>
  <c r="AS92" i="1"/>
  <c r="AU92" i="1" s="1"/>
  <c r="AS93" i="1"/>
  <c r="AU93" i="1" s="1"/>
  <c r="AS94" i="1"/>
  <c r="AU94" i="1" s="1"/>
  <c r="AS95" i="1"/>
  <c r="AU95" i="1" s="1"/>
  <c r="AS96" i="1"/>
  <c r="AU96" i="1" s="1"/>
  <c r="AS97" i="1"/>
  <c r="AU97" i="1" s="1"/>
  <c r="AS98" i="1"/>
  <c r="AU98" i="1" s="1"/>
  <c r="AS99" i="1"/>
  <c r="AU99" i="1" s="1"/>
  <c r="AS100" i="1"/>
  <c r="AU100" i="1" s="1"/>
  <c r="AS101" i="1"/>
  <c r="AU101" i="1" s="1"/>
  <c r="AS102" i="1"/>
  <c r="AU102" i="1" s="1"/>
  <c r="AS103" i="1"/>
  <c r="AU103" i="1" s="1"/>
  <c r="AS104" i="1"/>
  <c r="AU104" i="1" s="1"/>
  <c r="AS105" i="1"/>
  <c r="AU105" i="1" s="1"/>
  <c r="AS106" i="1"/>
  <c r="AU106" i="1" s="1"/>
  <c r="AS107" i="1"/>
  <c r="AU107" i="1" s="1"/>
  <c r="AS108" i="1"/>
  <c r="AU108" i="1" s="1"/>
  <c r="AS109" i="1"/>
  <c r="AU109" i="1" s="1"/>
  <c r="AS110" i="1"/>
  <c r="AU110" i="1" s="1"/>
  <c r="AS111" i="1"/>
  <c r="AU111" i="1" s="1"/>
  <c r="AS112" i="1"/>
  <c r="AU112" i="1" s="1"/>
  <c r="AS113" i="1"/>
  <c r="AU113" i="1" s="1"/>
  <c r="AS114" i="1"/>
  <c r="AU114" i="1" s="1"/>
  <c r="AS115" i="1"/>
  <c r="AU115" i="1" s="1"/>
  <c r="AS116" i="1"/>
  <c r="AU116" i="1" s="1"/>
  <c r="AS117" i="1"/>
  <c r="AU117" i="1" s="1"/>
  <c r="AS118" i="1"/>
  <c r="AU118" i="1" s="1"/>
  <c r="AS119" i="1"/>
  <c r="AU119" i="1" s="1"/>
  <c r="AS120" i="1"/>
  <c r="AU120" i="1" s="1"/>
  <c r="AS121" i="1"/>
  <c r="AU121" i="1" s="1"/>
  <c r="AS122" i="1"/>
  <c r="AU122" i="1" s="1"/>
  <c r="AS123" i="1"/>
  <c r="AU123" i="1" s="1"/>
  <c r="AS124" i="1"/>
  <c r="AU124" i="1" s="1"/>
  <c r="AS125" i="1"/>
  <c r="AU125" i="1" s="1"/>
  <c r="AS126" i="1"/>
  <c r="AU126" i="1" s="1"/>
  <c r="AS127" i="1"/>
  <c r="AU127" i="1" s="1"/>
  <c r="AS128" i="1"/>
  <c r="AU128" i="1" s="1"/>
  <c r="AS129" i="1"/>
  <c r="AU129" i="1" s="1"/>
  <c r="AS130" i="1"/>
  <c r="AU130" i="1" s="1"/>
  <c r="AS131" i="1"/>
  <c r="AU131" i="1" s="1"/>
  <c r="AS132" i="1"/>
  <c r="AU132" i="1" s="1"/>
  <c r="AS133" i="1"/>
  <c r="AU133" i="1" s="1"/>
  <c r="AS134" i="1"/>
  <c r="AU134" i="1" s="1"/>
  <c r="AS135" i="1"/>
  <c r="AU135" i="1" s="1"/>
  <c r="AS136" i="1"/>
  <c r="AU136" i="1" s="1"/>
  <c r="AS137" i="1"/>
  <c r="AU137" i="1" s="1"/>
  <c r="AS138" i="1"/>
  <c r="AU138" i="1" s="1"/>
  <c r="AS139" i="1"/>
  <c r="AU139" i="1" s="1"/>
  <c r="AS140" i="1"/>
  <c r="AU140" i="1" s="1"/>
  <c r="AS141" i="1"/>
  <c r="AU141" i="1" s="1"/>
  <c r="AS142" i="1"/>
  <c r="AU142" i="1" s="1"/>
  <c r="AS143" i="1"/>
  <c r="AU143" i="1" s="1"/>
  <c r="AS144" i="1"/>
  <c r="AU144" i="1" s="1"/>
  <c r="AS145" i="1"/>
  <c r="AU145" i="1" s="1"/>
  <c r="AS146" i="1"/>
  <c r="AU146" i="1" s="1"/>
  <c r="AS147" i="1"/>
  <c r="AU147" i="1" s="1"/>
  <c r="AS148" i="1"/>
  <c r="AU148" i="1" s="1"/>
  <c r="AS149" i="1"/>
  <c r="AU149" i="1" s="1"/>
  <c r="AS150" i="1"/>
  <c r="AU150" i="1" s="1"/>
  <c r="AS151" i="1"/>
  <c r="AU151" i="1" s="1"/>
  <c r="AS152" i="1"/>
  <c r="AU152" i="1" s="1"/>
  <c r="AS153" i="1"/>
  <c r="AU153" i="1" s="1"/>
  <c r="AS154" i="1"/>
  <c r="AU154" i="1" s="1"/>
  <c r="AS155" i="1"/>
  <c r="AU155" i="1" s="1"/>
  <c r="AS156" i="1"/>
  <c r="AU156" i="1" s="1"/>
  <c r="AS157" i="1"/>
  <c r="AU157" i="1" s="1"/>
  <c r="AS158" i="1"/>
  <c r="AU158" i="1" s="1"/>
  <c r="AS159" i="1"/>
  <c r="AU159" i="1" s="1"/>
  <c r="AS160" i="1"/>
  <c r="AU160" i="1" s="1"/>
  <c r="AS161" i="1"/>
  <c r="AU161" i="1" s="1"/>
  <c r="AS162" i="1"/>
  <c r="AU162" i="1" s="1"/>
  <c r="AS163" i="1"/>
  <c r="AU163" i="1" s="1"/>
  <c r="AS164" i="1"/>
  <c r="AU164" i="1" s="1"/>
  <c r="AS165" i="1"/>
  <c r="AU165" i="1" s="1"/>
  <c r="AS166" i="1"/>
  <c r="AU166" i="1" s="1"/>
  <c r="AS167" i="1"/>
  <c r="AU167" i="1" s="1"/>
  <c r="AS168" i="1"/>
  <c r="AU168" i="1" s="1"/>
  <c r="AS169" i="1"/>
  <c r="AU169" i="1" s="1"/>
  <c r="AS170" i="1"/>
  <c r="AU170" i="1" s="1"/>
  <c r="AS171" i="1"/>
  <c r="AU171" i="1" s="1"/>
  <c r="AS172" i="1"/>
  <c r="AU172" i="1" s="1"/>
  <c r="AS173" i="1"/>
  <c r="AU173" i="1" s="1"/>
  <c r="AS174" i="1"/>
  <c r="AU174" i="1" s="1"/>
  <c r="AS175" i="1"/>
  <c r="AU175" i="1" s="1"/>
  <c r="AS176" i="1"/>
  <c r="AU176" i="1" s="1"/>
  <c r="AS177" i="1"/>
  <c r="AU177" i="1" s="1"/>
  <c r="AS178" i="1"/>
  <c r="AU178" i="1" s="1"/>
  <c r="AS179" i="1"/>
  <c r="AU179" i="1" s="1"/>
  <c r="AS180" i="1"/>
  <c r="AU180" i="1" s="1"/>
  <c r="AS181" i="1"/>
  <c r="AU181" i="1" s="1"/>
  <c r="AS182" i="1"/>
  <c r="AU182" i="1" s="1"/>
  <c r="AS183" i="1"/>
  <c r="AU183" i="1" s="1"/>
  <c r="AS184" i="1"/>
  <c r="AU184" i="1" s="1"/>
  <c r="AS185" i="1"/>
  <c r="AU185" i="1" s="1"/>
  <c r="AS186" i="1"/>
  <c r="AU186" i="1" s="1"/>
  <c r="AS187" i="1"/>
  <c r="AU187" i="1" s="1"/>
  <c r="AS188" i="1"/>
  <c r="AU188" i="1" s="1"/>
  <c r="AS189" i="1"/>
  <c r="AU189" i="1" s="1"/>
  <c r="AS190" i="1"/>
  <c r="AU190" i="1" s="1"/>
  <c r="AS191" i="1"/>
  <c r="AU191" i="1" s="1"/>
  <c r="AS192" i="1"/>
  <c r="AU192" i="1" s="1"/>
  <c r="AS193" i="1"/>
  <c r="AU193" i="1" s="1"/>
  <c r="AS194" i="1"/>
  <c r="AU194" i="1" s="1"/>
  <c r="AS195" i="1"/>
  <c r="AU195" i="1" s="1"/>
  <c r="AS196" i="1"/>
  <c r="AU196" i="1" s="1"/>
  <c r="AS197" i="1"/>
  <c r="AU197" i="1" s="1"/>
  <c r="AS198" i="1"/>
  <c r="AU198" i="1" s="1"/>
  <c r="AS199" i="1"/>
  <c r="AU199" i="1" s="1"/>
  <c r="AS200" i="1"/>
  <c r="AU200" i="1" s="1"/>
  <c r="AS201" i="1"/>
  <c r="AU201" i="1" s="1"/>
  <c r="AS202" i="1"/>
  <c r="AU202" i="1" s="1"/>
  <c r="AS203" i="1"/>
  <c r="AU203" i="1" s="1"/>
  <c r="AS204" i="1"/>
  <c r="AU204" i="1" s="1"/>
  <c r="AS205" i="1"/>
  <c r="AU205" i="1" s="1"/>
  <c r="AS206" i="1"/>
  <c r="AU206" i="1" s="1"/>
  <c r="AS207" i="1"/>
  <c r="AU207" i="1" s="1"/>
  <c r="AS208" i="1"/>
  <c r="AU208" i="1" s="1"/>
  <c r="AS209" i="1"/>
  <c r="AU209" i="1" s="1"/>
  <c r="AS210" i="1"/>
  <c r="AU210" i="1" s="1"/>
  <c r="AS211" i="1"/>
  <c r="AU211" i="1" s="1"/>
  <c r="AS212" i="1"/>
  <c r="AU212" i="1" s="1"/>
  <c r="AS213" i="1"/>
  <c r="AU213" i="1" s="1"/>
  <c r="AS214" i="1"/>
  <c r="AU214" i="1" s="1"/>
  <c r="AS215" i="1"/>
  <c r="AU215" i="1" s="1"/>
  <c r="AS216" i="1"/>
  <c r="AU216" i="1" s="1"/>
  <c r="AS217" i="1"/>
  <c r="AU217" i="1" s="1"/>
  <c r="AS218" i="1"/>
  <c r="AU218" i="1" s="1"/>
  <c r="AS219" i="1"/>
  <c r="AU219" i="1" s="1"/>
  <c r="AS220" i="1"/>
  <c r="AU220" i="1" s="1"/>
  <c r="AS221" i="1"/>
  <c r="AU221" i="1" s="1"/>
  <c r="AS222" i="1"/>
  <c r="AU222" i="1" s="1"/>
  <c r="AS223" i="1"/>
  <c r="AU223" i="1" s="1"/>
  <c r="AS224" i="1"/>
  <c r="AU224" i="1" s="1"/>
  <c r="AS225" i="1"/>
  <c r="AU225" i="1" s="1"/>
  <c r="AS226" i="1"/>
  <c r="AU226" i="1" s="1"/>
  <c r="AS227" i="1"/>
  <c r="AU227" i="1" s="1"/>
  <c r="AS228" i="1"/>
  <c r="AU228" i="1" s="1"/>
  <c r="AS229" i="1"/>
  <c r="AU229" i="1" s="1"/>
  <c r="AS230" i="1"/>
  <c r="AU230" i="1" s="1"/>
  <c r="AS231" i="1"/>
  <c r="AU231" i="1" s="1"/>
  <c r="AS232" i="1"/>
  <c r="AU232" i="1" s="1"/>
  <c r="AS233" i="1"/>
  <c r="AU233" i="1" s="1"/>
  <c r="AS234" i="1"/>
  <c r="AU234" i="1" s="1"/>
  <c r="AS235" i="1"/>
  <c r="AU235" i="1" s="1"/>
  <c r="AS236" i="1"/>
  <c r="AU236" i="1" s="1"/>
  <c r="AS237" i="1"/>
  <c r="AU237" i="1" s="1"/>
  <c r="AS238" i="1"/>
  <c r="AU238" i="1" s="1"/>
  <c r="AS239" i="1"/>
  <c r="AU239" i="1" s="1"/>
  <c r="AS240" i="1"/>
  <c r="AU240" i="1" s="1"/>
  <c r="AS241" i="1"/>
  <c r="AU241" i="1" s="1"/>
  <c r="AS242" i="1"/>
  <c r="AU242" i="1" s="1"/>
  <c r="AS243" i="1"/>
  <c r="AU243" i="1" s="1"/>
  <c r="AS244" i="1"/>
  <c r="AU244" i="1" s="1"/>
  <c r="AS245" i="1"/>
  <c r="AU245" i="1" s="1"/>
  <c r="AS246" i="1"/>
  <c r="AU246" i="1" s="1"/>
  <c r="AS247" i="1"/>
  <c r="AU247" i="1" s="1"/>
  <c r="AS248" i="1"/>
  <c r="AU248" i="1" s="1"/>
  <c r="AS249" i="1"/>
  <c r="AU249" i="1" s="1"/>
  <c r="AS250" i="1"/>
  <c r="AU250" i="1" s="1"/>
  <c r="AS251" i="1"/>
  <c r="AU251" i="1" s="1"/>
  <c r="AS252" i="1"/>
  <c r="AU252" i="1" s="1"/>
  <c r="AS253" i="1"/>
  <c r="AU253" i="1" s="1"/>
  <c r="AS254" i="1"/>
  <c r="AU254" i="1" s="1"/>
  <c r="AS255" i="1"/>
  <c r="AU255" i="1" s="1"/>
  <c r="AS256" i="1"/>
  <c r="AU256" i="1" s="1"/>
  <c r="AS257" i="1"/>
  <c r="AU257" i="1" s="1"/>
  <c r="AS258" i="1"/>
  <c r="AU258" i="1" s="1"/>
  <c r="AS259" i="1"/>
  <c r="AU259" i="1" s="1"/>
  <c r="AS260" i="1"/>
  <c r="AU260" i="1" s="1"/>
  <c r="AS261" i="1"/>
  <c r="AU261" i="1" s="1"/>
  <c r="AS262" i="1"/>
  <c r="AU262" i="1" s="1"/>
  <c r="AS263" i="1"/>
  <c r="AU263" i="1" s="1"/>
  <c r="AS264" i="1"/>
  <c r="AU264" i="1" s="1"/>
  <c r="AS265" i="1"/>
  <c r="AU265" i="1" s="1"/>
  <c r="AS266" i="1"/>
  <c r="AU266" i="1" s="1"/>
  <c r="AS267" i="1"/>
  <c r="AU267" i="1" s="1"/>
  <c r="AS268" i="1"/>
  <c r="AU268" i="1" s="1"/>
  <c r="AS269" i="1"/>
  <c r="AU269" i="1" s="1"/>
  <c r="AS270" i="1"/>
  <c r="AU270" i="1" s="1"/>
  <c r="AS271" i="1"/>
  <c r="AU271" i="1" s="1"/>
  <c r="AS272" i="1"/>
  <c r="AU272" i="1" s="1"/>
  <c r="AS273" i="1"/>
  <c r="AU273" i="1" s="1"/>
  <c r="AS274" i="1"/>
  <c r="AU274" i="1" s="1"/>
  <c r="AS275" i="1"/>
  <c r="AU275" i="1" s="1"/>
  <c r="AS276" i="1"/>
  <c r="AU276" i="1" s="1"/>
  <c r="AS277" i="1"/>
  <c r="AU277" i="1" s="1"/>
  <c r="AS278" i="1"/>
  <c r="AU278" i="1" s="1"/>
  <c r="AS279" i="1"/>
  <c r="AU279" i="1" s="1"/>
  <c r="AS280" i="1"/>
  <c r="AU280" i="1" s="1"/>
  <c r="AS281" i="1"/>
  <c r="AU281" i="1" s="1"/>
  <c r="AS282" i="1"/>
  <c r="AU282" i="1" s="1"/>
  <c r="AS283" i="1"/>
  <c r="AU283" i="1" s="1"/>
  <c r="AS284" i="1"/>
  <c r="AU284" i="1" s="1"/>
  <c r="AS285" i="1"/>
  <c r="AU285" i="1" s="1"/>
  <c r="AS286" i="1"/>
  <c r="AU286" i="1" s="1"/>
  <c r="AS287" i="1"/>
  <c r="AU287" i="1" s="1"/>
  <c r="AS288" i="1"/>
  <c r="AU288" i="1" s="1"/>
  <c r="AS289" i="1"/>
  <c r="AU289" i="1" s="1"/>
  <c r="AS290" i="1"/>
  <c r="AU290" i="1" s="1"/>
  <c r="AS291" i="1"/>
  <c r="AU291" i="1" s="1"/>
  <c r="AS292" i="1"/>
  <c r="AU292" i="1" s="1"/>
  <c r="AS293" i="1"/>
  <c r="AU293" i="1" s="1"/>
  <c r="AS294" i="1"/>
  <c r="AU294" i="1" s="1"/>
  <c r="AS295" i="1"/>
  <c r="AU295" i="1" s="1"/>
  <c r="AS296" i="1"/>
  <c r="AU296" i="1" s="1"/>
  <c r="AS297" i="1"/>
  <c r="AU297" i="1" s="1"/>
  <c r="AS298" i="1"/>
  <c r="AU298" i="1" s="1"/>
  <c r="AS299" i="1"/>
  <c r="AU299" i="1" s="1"/>
  <c r="AS300" i="1"/>
  <c r="AU300" i="1" s="1"/>
  <c r="AS301" i="1"/>
  <c r="AU301" i="1" s="1"/>
  <c r="AS302" i="1"/>
  <c r="AU302" i="1" s="1"/>
  <c r="AS303" i="1"/>
  <c r="AU303" i="1" s="1"/>
  <c r="AS304" i="1"/>
  <c r="AU304" i="1" s="1"/>
  <c r="AS305" i="1"/>
  <c r="AU305" i="1" s="1"/>
  <c r="AS306" i="1"/>
  <c r="AU306" i="1" s="1"/>
  <c r="AS307" i="1"/>
  <c r="AU307" i="1" s="1"/>
  <c r="AS308" i="1"/>
  <c r="AU308" i="1" s="1"/>
  <c r="AS309" i="1"/>
  <c r="AU309" i="1" s="1"/>
  <c r="AS310" i="1"/>
  <c r="AU310" i="1" s="1"/>
  <c r="AS311" i="1"/>
  <c r="AU311" i="1" s="1"/>
  <c r="AS312" i="1"/>
  <c r="AU312" i="1" s="1"/>
  <c r="AS313" i="1"/>
  <c r="AU313" i="1" s="1"/>
  <c r="AS314" i="1"/>
  <c r="AU314" i="1" s="1"/>
  <c r="AS315" i="1"/>
  <c r="AU315" i="1" s="1"/>
  <c r="AS316" i="1"/>
  <c r="AU316" i="1" s="1"/>
  <c r="AS317" i="1"/>
  <c r="AU317" i="1" s="1"/>
  <c r="AS318" i="1"/>
  <c r="AU318" i="1" s="1"/>
  <c r="AS319" i="1"/>
  <c r="AU319" i="1" s="1"/>
  <c r="AS320" i="1"/>
  <c r="AU320" i="1" s="1"/>
  <c r="AS321" i="1"/>
  <c r="AU321" i="1" s="1"/>
  <c r="AS322" i="1"/>
  <c r="AU322" i="1" s="1"/>
  <c r="AS323" i="1"/>
  <c r="AU323" i="1" s="1"/>
  <c r="AS324" i="1"/>
  <c r="AU324" i="1" s="1"/>
  <c r="AS325" i="1"/>
  <c r="AU325" i="1" s="1"/>
  <c r="AS326" i="1"/>
  <c r="AU326" i="1" s="1"/>
  <c r="AS327" i="1"/>
  <c r="AU327" i="1" s="1"/>
  <c r="AS328" i="1"/>
  <c r="AU328" i="1" s="1"/>
  <c r="AS329" i="1"/>
  <c r="AU329" i="1" s="1"/>
  <c r="AS330" i="1"/>
  <c r="AU330" i="1" s="1"/>
  <c r="AS331" i="1"/>
  <c r="AU331" i="1" s="1"/>
  <c r="AS332" i="1"/>
  <c r="AU332" i="1" s="1"/>
  <c r="AS333" i="1"/>
  <c r="AU333" i="1" s="1"/>
  <c r="AS334" i="1"/>
  <c r="AU334" i="1" s="1"/>
  <c r="AS335" i="1"/>
  <c r="AU335" i="1" s="1"/>
  <c r="AS336" i="1"/>
  <c r="AU336" i="1" s="1"/>
  <c r="AS337" i="1"/>
  <c r="AU337" i="1" s="1"/>
  <c r="AS338" i="1"/>
  <c r="AU338" i="1" s="1"/>
  <c r="AS339" i="1"/>
  <c r="AU339" i="1" s="1"/>
  <c r="AS340" i="1"/>
  <c r="AU340" i="1" s="1"/>
  <c r="AS341" i="1"/>
  <c r="AU341" i="1" s="1"/>
  <c r="AS342" i="1"/>
  <c r="AU342" i="1" s="1"/>
  <c r="AS343" i="1"/>
  <c r="AU343" i="1" s="1"/>
  <c r="AS344" i="1"/>
  <c r="AU344" i="1" s="1"/>
  <c r="AS345" i="1"/>
  <c r="AU345" i="1" s="1"/>
  <c r="AS346" i="1"/>
  <c r="AU346" i="1" s="1"/>
  <c r="AS347" i="1"/>
  <c r="AU347" i="1" s="1"/>
  <c r="AS348" i="1"/>
  <c r="AU348" i="1" s="1"/>
  <c r="AS349" i="1"/>
  <c r="AU349" i="1" s="1"/>
  <c r="AS350" i="1"/>
  <c r="AU350" i="1" s="1"/>
  <c r="AS351" i="1"/>
  <c r="AU351" i="1" s="1"/>
  <c r="AS352" i="1"/>
  <c r="AU352" i="1" s="1"/>
  <c r="AS353" i="1"/>
  <c r="AU353" i="1" s="1"/>
  <c r="AS354" i="1"/>
  <c r="AU354" i="1" s="1"/>
  <c r="AS355" i="1"/>
  <c r="AU355" i="1" s="1"/>
  <c r="AS356" i="1"/>
  <c r="AU356" i="1" s="1"/>
  <c r="AS357" i="1"/>
  <c r="AU357" i="1" s="1"/>
  <c r="AS358" i="1"/>
  <c r="AU358" i="1" s="1"/>
  <c r="AS359" i="1"/>
  <c r="AU359" i="1" s="1"/>
  <c r="AS360" i="1"/>
  <c r="AU360" i="1" s="1"/>
  <c r="AS361" i="1"/>
  <c r="AU361" i="1" s="1"/>
  <c r="AS362" i="1"/>
  <c r="AU362" i="1" s="1"/>
  <c r="AS363" i="1"/>
  <c r="AU363" i="1" s="1"/>
  <c r="AS364" i="1"/>
  <c r="AU364" i="1" s="1"/>
  <c r="AS365" i="1"/>
  <c r="AU365" i="1" s="1"/>
  <c r="AS366" i="1"/>
  <c r="AU366" i="1" s="1"/>
  <c r="AS367" i="1"/>
  <c r="AU367" i="1" s="1"/>
  <c r="AS368" i="1"/>
  <c r="AU368" i="1" s="1"/>
  <c r="AS369" i="1"/>
  <c r="AU369" i="1" s="1"/>
  <c r="AS370" i="1"/>
  <c r="AU370" i="1" s="1"/>
  <c r="AS371" i="1"/>
  <c r="AU371" i="1" s="1"/>
  <c r="AS372" i="1"/>
  <c r="AU372" i="1" s="1"/>
  <c r="AS373" i="1"/>
  <c r="AU373" i="1" s="1"/>
  <c r="AS374" i="1"/>
  <c r="AU374" i="1" s="1"/>
  <c r="AS375" i="1"/>
  <c r="AU375" i="1" s="1"/>
  <c r="AS376" i="1"/>
  <c r="AU376" i="1" s="1"/>
  <c r="AS377" i="1"/>
  <c r="AU377" i="1" s="1"/>
  <c r="AS378" i="1"/>
  <c r="AU378" i="1" s="1"/>
  <c r="AS379" i="1"/>
  <c r="AU379" i="1" s="1"/>
  <c r="AS380" i="1"/>
  <c r="AU380" i="1" s="1"/>
  <c r="AS381" i="1"/>
  <c r="AU381" i="1" s="1"/>
  <c r="AS382" i="1"/>
  <c r="AU382" i="1" s="1"/>
  <c r="AS383" i="1"/>
  <c r="AU383" i="1" s="1"/>
  <c r="AS384" i="1"/>
  <c r="AU384" i="1" s="1"/>
  <c r="AS385" i="1"/>
  <c r="AU385" i="1" s="1"/>
  <c r="AS386" i="1"/>
  <c r="AU386" i="1" s="1"/>
  <c r="AS387" i="1"/>
  <c r="AU387" i="1" s="1"/>
  <c r="AS388" i="1"/>
  <c r="AU388" i="1" s="1"/>
  <c r="AS389" i="1"/>
  <c r="AU389" i="1" s="1"/>
  <c r="AS390" i="1"/>
  <c r="AU390" i="1" s="1"/>
  <c r="AS391" i="1"/>
  <c r="AU391" i="1" s="1"/>
  <c r="AS392" i="1"/>
  <c r="AU392" i="1" s="1"/>
  <c r="AS393" i="1"/>
  <c r="AU393" i="1" s="1"/>
  <c r="AS394" i="1"/>
  <c r="AU394" i="1" s="1"/>
  <c r="AS395" i="1"/>
  <c r="AU395" i="1" s="1"/>
  <c r="AS396" i="1"/>
  <c r="AU396" i="1" s="1"/>
  <c r="AS397" i="1"/>
  <c r="AU397" i="1" s="1"/>
  <c r="AS398" i="1"/>
  <c r="AU398" i="1" s="1"/>
  <c r="AS399" i="1"/>
  <c r="AU399" i="1" s="1"/>
  <c r="AS400" i="1"/>
  <c r="AU400" i="1" s="1"/>
  <c r="AS401" i="1"/>
  <c r="AU401" i="1" s="1"/>
  <c r="AS402" i="1"/>
  <c r="AU402" i="1" s="1"/>
  <c r="AS403" i="1"/>
  <c r="AU403" i="1" s="1"/>
  <c r="AS404" i="1"/>
  <c r="AU404" i="1" s="1"/>
  <c r="AS405" i="1"/>
  <c r="AU405" i="1" s="1"/>
  <c r="AS406" i="1"/>
  <c r="AU406" i="1" s="1"/>
  <c r="AS407" i="1"/>
  <c r="AU407" i="1" s="1"/>
  <c r="AS408" i="1"/>
  <c r="AU408" i="1" s="1"/>
  <c r="AS409" i="1"/>
  <c r="AU409" i="1" s="1"/>
  <c r="AS410" i="1"/>
  <c r="AU410" i="1" s="1"/>
  <c r="AS411" i="1"/>
  <c r="AU411" i="1" s="1"/>
  <c r="AS412" i="1"/>
  <c r="AU412" i="1" s="1"/>
  <c r="AS413" i="1"/>
  <c r="AU413" i="1" s="1"/>
  <c r="AS414" i="1"/>
  <c r="AU414" i="1" s="1"/>
  <c r="AS415" i="1"/>
  <c r="AU415" i="1" s="1"/>
  <c r="AS416" i="1"/>
  <c r="AU416" i="1" s="1"/>
  <c r="AS417" i="1"/>
  <c r="AU417" i="1" s="1"/>
  <c r="AS418" i="1"/>
  <c r="AU418" i="1" s="1"/>
  <c r="AS419" i="1"/>
  <c r="AU419" i="1" s="1"/>
  <c r="AS420" i="1"/>
  <c r="AU420" i="1" s="1"/>
  <c r="AS421" i="1"/>
  <c r="AU421" i="1" s="1"/>
  <c r="AS422" i="1"/>
  <c r="AU422" i="1" s="1"/>
  <c r="AS423" i="1"/>
  <c r="AU423" i="1" s="1"/>
  <c r="AS424" i="1"/>
  <c r="AU424" i="1" s="1"/>
  <c r="AS425" i="1"/>
  <c r="AU425" i="1" s="1"/>
  <c r="AS426" i="1"/>
  <c r="AU426" i="1" s="1"/>
  <c r="AS427" i="1"/>
  <c r="AU427" i="1" s="1"/>
  <c r="AS428" i="1"/>
  <c r="AU428" i="1" s="1"/>
  <c r="AS429" i="1"/>
  <c r="AU429" i="1" s="1"/>
  <c r="AS430" i="1"/>
  <c r="AU430" i="1" s="1"/>
  <c r="AS431" i="1"/>
  <c r="AU431" i="1" s="1"/>
  <c r="AS432" i="1"/>
  <c r="AU432" i="1" s="1"/>
  <c r="AS433" i="1"/>
  <c r="AU433" i="1" s="1"/>
  <c r="AS434" i="1"/>
  <c r="AU434" i="1" s="1"/>
  <c r="AS435" i="1"/>
  <c r="AU435" i="1" s="1"/>
  <c r="AS436" i="1"/>
  <c r="AU436" i="1" s="1"/>
  <c r="AS437" i="1"/>
  <c r="AU437" i="1" s="1"/>
  <c r="AS438" i="1"/>
  <c r="AU438" i="1" s="1"/>
  <c r="AS439" i="1"/>
  <c r="AU439" i="1" s="1"/>
  <c r="AS440" i="1"/>
  <c r="AU440" i="1" s="1"/>
  <c r="AS441" i="1"/>
  <c r="AU441" i="1" s="1"/>
  <c r="AS442" i="1"/>
  <c r="AU442" i="1" s="1"/>
  <c r="AS443" i="1"/>
  <c r="AU443" i="1" s="1"/>
  <c r="AS444" i="1"/>
  <c r="AU444" i="1" s="1"/>
  <c r="AS445" i="1"/>
  <c r="AU445" i="1" s="1"/>
  <c r="AS446" i="1"/>
  <c r="AU446" i="1" s="1"/>
  <c r="AS447" i="1"/>
  <c r="AU447" i="1" s="1"/>
  <c r="AS448" i="1"/>
  <c r="AU448" i="1" s="1"/>
  <c r="AS449" i="1"/>
  <c r="AU449" i="1" s="1"/>
  <c r="AS450" i="1"/>
  <c r="AU450" i="1" s="1"/>
  <c r="AS451" i="1"/>
  <c r="AU451" i="1" s="1"/>
  <c r="AS452" i="1"/>
  <c r="AU452" i="1" s="1"/>
  <c r="AS453" i="1"/>
  <c r="AU453" i="1" s="1"/>
  <c r="AS454" i="1"/>
  <c r="AU454" i="1" s="1"/>
  <c r="AS455" i="1"/>
  <c r="AU455" i="1" s="1"/>
  <c r="AS456" i="1"/>
  <c r="AU456" i="1" s="1"/>
  <c r="AS457" i="1"/>
  <c r="AU457" i="1" s="1"/>
  <c r="AS458" i="1"/>
  <c r="AU458" i="1" s="1"/>
  <c r="AS459" i="1"/>
  <c r="AU459" i="1" s="1"/>
  <c r="AS460" i="1"/>
  <c r="AU460" i="1" s="1"/>
  <c r="AS461" i="1"/>
  <c r="AU461" i="1" s="1"/>
  <c r="AS462" i="1"/>
  <c r="AU462" i="1" s="1"/>
  <c r="AS463" i="1"/>
  <c r="AU463" i="1" s="1"/>
  <c r="AS464" i="1"/>
  <c r="AU464" i="1" s="1"/>
  <c r="AS465" i="1"/>
  <c r="AU465" i="1" s="1"/>
  <c r="AS466" i="1"/>
  <c r="AU466" i="1" s="1"/>
  <c r="AS467" i="1"/>
  <c r="AU467" i="1" s="1"/>
  <c r="AS468" i="1"/>
  <c r="AU468" i="1" s="1"/>
  <c r="AS469" i="1"/>
  <c r="AU469" i="1" s="1"/>
  <c r="AS470" i="1"/>
  <c r="AU470" i="1" s="1"/>
  <c r="AS471" i="1"/>
  <c r="AU471" i="1" s="1"/>
  <c r="AS472" i="1"/>
  <c r="AU472" i="1" s="1"/>
  <c r="AS473" i="1"/>
  <c r="AU473" i="1" s="1"/>
  <c r="AS474" i="1"/>
  <c r="AU474" i="1" s="1"/>
  <c r="AS475" i="1"/>
  <c r="AU475" i="1" s="1"/>
  <c r="AS476" i="1"/>
  <c r="AU476" i="1" s="1"/>
  <c r="AS477" i="1"/>
  <c r="AU477" i="1" s="1"/>
  <c r="AS478" i="1"/>
  <c r="AU478" i="1" s="1"/>
  <c r="AS479" i="1"/>
  <c r="AU479" i="1" s="1"/>
  <c r="AS480" i="1"/>
  <c r="AU480" i="1" s="1"/>
  <c r="AS481" i="1"/>
  <c r="AU481" i="1" s="1"/>
  <c r="AS482" i="1"/>
  <c r="AU482" i="1" s="1"/>
  <c r="AS483" i="1"/>
  <c r="AU483" i="1" s="1"/>
  <c r="AS484" i="1"/>
  <c r="AU484" i="1" s="1"/>
  <c r="AS485" i="1"/>
  <c r="AU485" i="1" s="1"/>
  <c r="AS486" i="1"/>
  <c r="AU486" i="1" s="1"/>
  <c r="AS487" i="1"/>
  <c r="AU487" i="1" s="1"/>
  <c r="AS488" i="1"/>
  <c r="AU488" i="1" s="1"/>
  <c r="AS489" i="1"/>
  <c r="AU489" i="1" s="1"/>
  <c r="AS490" i="1"/>
  <c r="AU490" i="1" s="1"/>
  <c r="AS491" i="1"/>
  <c r="AU491" i="1" s="1"/>
  <c r="AS492" i="1"/>
  <c r="AU492" i="1" s="1"/>
  <c r="AS493" i="1"/>
  <c r="AU493" i="1" s="1"/>
  <c r="AS494" i="1"/>
  <c r="AU494" i="1" s="1"/>
  <c r="AS495" i="1"/>
  <c r="AU495" i="1" s="1"/>
  <c r="AS496" i="1"/>
  <c r="AU496" i="1" s="1"/>
  <c r="AS497" i="1"/>
  <c r="AU497" i="1" s="1"/>
  <c r="AS498" i="1"/>
  <c r="AU498" i="1" s="1"/>
  <c r="AS499" i="1"/>
  <c r="AU499" i="1" s="1"/>
  <c r="AS500" i="1"/>
  <c r="AU500" i="1" s="1"/>
  <c r="AS501" i="1"/>
  <c r="AU501" i="1" s="1"/>
  <c r="AS502" i="1"/>
  <c r="AU502" i="1" s="1"/>
  <c r="AS503" i="1"/>
  <c r="AU503" i="1" s="1"/>
  <c r="AS504" i="1"/>
  <c r="AU504" i="1" s="1"/>
  <c r="AS505" i="1"/>
  <c r="AU505" i="1" s="1"/>
  <c r="AS506" i="1"/>
  <c r="AU506" i="1" s="1"/>
  <c r="AS507" i="1"/>
  <c r="AU507" i="1" s="1"/>
  <c r="AS508" i="1"/>
  <c r="AU508" i="1" s="1"/>
  <c r="AS509" i="1"/>
  <c r="AU509" i="1" s="1"/>
  <c r="AS510" i="1"/>
  <c r="AU510" i="1" s="1"/>
  <c r="AS511" i="1"/>
  <c r="AU511" i="1" s="1"/>
  <c r="AS512" i="1"/>
  <c r="AU512" i="1" s="1"/>
  <c r="AS513" i="1"/>
  <c r="AU513" i="1" s="1"/>
  <c r="AS514" i="1"/>
  <c r="AU514" i="1" s="1"/>
  <c r="AS515" i="1"/>
  <c r="AU515" i="1" s="1"/>
  <c r="AS516" i="1"/>
  <c r="AU516" i="1" s="1"/>
  <c r="AS517" i="1"/>
  <c r="AU517" i="1" s="1"/>
  <c r="AS518" i="1"/>
  <c r="AU518" i="1" s="1"/>
  <c r="AS519" i="1"/>
  <c r="AU519" i="1" s="1"/>
  <c r="AS520" i="1"/>
  <c r="AU520" i="1" s="1"/>
  <c r="AS521" i="1"/>
  <c r="AU521" i="1" s="1"/>
  <c r="AS522" i="1"/>
  <c r="AU522" i="1" s="1"/>
  <c r="AS523" i="1"/>
  <c r="AU523" i="1" s="1"/>
  <c r="AS524" i="1"/>
  <c r="AU524" i="1" s="1"/>
  <c r="AS525" i="1"/>
  <c r="AU525" i="1" s="1"/>
  <c r="AS526" i="1"/>
  <c r="AU526" i="1" s="1"/>
  <c r="AS527" i="1"/>
  <c r="AU527" i="1" s="1"/>
  <c r="AS528" i="1"/>
  <c r="AU528" i="1" s="1"/>
  <c r="AS529" i="1"/>
  <c r="AU529" i="1" s="1"/>
  <c r="AS530" i="1"/>
  <c r="AU530" i="1" s="1"/>
  <c r="AS531" i="1"/>
  <c r="AU531" i="1" s="1"/>
  <c r="AS532" i="1"/>
  <c r="AU532" i="1" s="1"/>
  <c r="AS533" i="1"/>
  <c r="AU533" i="1" s="1"/>
  <c r="AS534" i="1"/>
  <c r="AU534" i="1" s="1"/>
  <c r="AS535" i="1"/>
  <c r="AU535" i="1" s="1"/>
  <c r="AS536" i="1"/>
  <c r="AU536" i="1" s="1"/>
  <c r="AS537" i="1"/>
  <c r="AU537" i="1" s="1"/>
  <c r="AS538" i="1"/>
  <c r="AU538" i="1" s="1"/>
  <c r="AS539" i="1"/>
  <c r="AU539" i="1" s="1"/>
  <c r="AS540" i="1"/>
  <c r="AU540" i="1" s="1"/>
  <c r="AS541" i="1"/>
  <c r="AU541" i="1" s="1"/>
  <c r="AS542" i="1"/>
  <c r="AU542" i="1" s="1"/>
  <c r="AS543" i="1"/>
  <c r="AU543" i="1" s="1"/>
  <c r="AS544" i="1"/>
  <c r="AU544" i="1" s="1"/>
  <c r="AS545" i="1"/>
  <c r="AU545" i="1" s="1"/>
  <c r="AS546" i="1"/>
  <c r="AU546" i="1" s="1"/>
  <c r="AS547" i="1"/>
  <c r="AU547" i="1" s="1"/>
  <c r="AS548" i="1"/>
  <c r="AU548" i="1" s="1"/>
  <c r="AS549" i="1"/>
  <c r="AU549" i="1" s="1"/>
  <c r="AS550" i="1"/>
  <c r="AU550" i="1" s="1"/>
  <c r="AS551" i="1"/>
  <c r="AU551" i="1" s="1"/>
  <c r="AS552" i="1"/>
  <c r="AU552" i="1" s="1"/>
  <c r="AS553" i="1"/>
  <c r="AU553" i="1" s="1"/>
  <c r="AS554" i="1"/>
  <c r="AU554" i="1" s="1"/>
  <c r="AS555" i="1"/>
  <c r="AU555" i="1" s="1"/>
  <c r="AS556" i="1"/>
  <c r="AU556" i="1" s="1"/>
  <c r="AS557" i="1"/>
  <c r="AU557" i="1" s="1"/>
  <c r="AS558" i="1"/>
  <c r="AU558" i="1" s="1"/>
  <c r="AS559" i="1"/>
  <c r="AU559" i="1" s="1"/>
  <c r="AS560" i="1"/>
  <c r="AU560" i="1" s="1"/>
  <c r="AS561" i="1"/>
  <c r="AU561" i="1" s="1"/>
  <c r="AS562" i="1"/>
  <c r="AU562" i="1" s="1"/>
  <c r="AS563" i="1"/>
  <c r="AU563" i="1" s="1"/>
  <c r="AS564" i="1"/>
  <c r="AU564" i="1" s="1"/>
  <c r="AS565" i="1"/>
  <c r="AU565" i="1" s="1"/>
  <c r="AS566" i="1"/>
  <c r="AU566" i="1" s="1"/>
  <c r="AS567" i="1"/>
  <c r="AU567" i="1" s="1"/>
  <c r="AS568" i="1"/>
  <c r="AU568" i="1" s="1"/>
  <c r="AS569" i="1"/>
  <c r="AU569" i="1" s="1"/>
  <c r="AS570" i="1"/>
  <c r="AU570" i="1" s="1"/>
  <c r="AS571" i="1"/>
  <c r="AU571" i="1" s="1"/>
  <c r="AS572" i="1"/>
  <c r="AU572" i="1" s="1"/>
  <c r="AS573" i="1"/>
  <c r="AU573" i="1" s="1"/>
  <c r="AS574" i="1"/>
  <c r="AU574" i="1" s="1"/>
  <c r="AS575" i="1"/>
  <c r="AU575" i="1" s="1"/>
  <c r="AS576" i="1"/>
  <c r="AU576" i="1" s="1"/>
  <c r="AS577" i="1"/>
  <c r="AU577" i="1" s="1"/>
  <c r="AS578" i="1"/>
  <c r="AU578" i="1" s="1"/>
  <c r="AS579" i="1"/>
  <c r="AU579" i="1" s="1"/>
  <c r="AS580" i="1"/>
  <c r="AU580" i="1" s="1"/>
  <c r="AS581" i="1"/>
  <c r="AU581" i="1" s="1"/>
  <c r="AS582" i="1"/>
  <c r="AU582" i="1" s="1"/>
  <c r="AS583" i="1"/>
  <c r="AU583" i="1" s="1"/>
  <c r="AS584" i="1"/>
  <c r="AU584" i="1" s="1"/>
  <c r="AS585" i="1"/>
  <c r="AU585" i="1" s="1"/>
  <c r="AS586" i="1"/>
  <c r="AU586" i="1" s="1"/>
  <c r="AS587" i="1"/>
  <c r="AU587" i="1" s="1"/>
  <c r="AS588" i="1"/>
  <c r="AU588" i="1" s="1"/>
  <c r="AS589" i="1"/>
  <c r="AU589" i="1" s="1"/>
  <c r="AS590" i="1"/>
  <c r="AU590" i="1" s="1"/>
  <c r="AS591" i="1"/>
  <c r="AU591" i="1" s="1"/>
  <c r="AS592" i="1"/>
  <c r="AU592" i="1" s="1"/>
  <c r="AS593" i="1"/>
  <c r="AU593" i="1" s="1"/>
  <c r="AS594" i="1"/>
  <c r="AU594" i="1" s="1"/>
  <c r="AS595" i="1"/>
  <c r="AU595" i="1" s="1"/>
  <c r="AS596" i="1"/>
  <c r="AU596" i="1" s="1"/>
  <c r="AS597" i="1"/>
  <c r="AU597" i="1" s="1"/>
  <c r="AS598" i="1"/>
  <c r="AU598" i="1" s="1"/>
  <c r="AS599" i="1"/>
  <c r="AU599" i="1" s="1"/>
  <c r="AS600" i="1"/>
  <c r="AU600" i="1" s="1"/>
  <c r="AS601" i="1"/>
  <c r="AU601" i="1" s="1"/>
  <c r="AS602" i="1"/>
  <c r="AU602" i="1" s="1"/>
  <c r="AS603" i="1"/>
  <c r="AU603" i="1" s="1"/>
  <c r="AS604" i="1"/>
  <c r="AU604" i="1" s="1"/>
  <c r="AS605" i="1"/>
  <c r="AU605" i="1" s="1"/>
  <c r="AS606" i="1"/>
  <c r="AU606" i="1" s="1"/>
  <c r="AS607" i="1"/>
  <c r="AU607" i="1" s="1"/>
  <c r="AS608" i="1"/>
  <c r="AU608" i="1" s="1"/>
  <c r="AS609" i="1"/>
  <c r="AU609" i="1" s="1"/>
  <c r="AS610" i="1"/>
  <c r="AU610" i="1" s="1"/>
  <c r="AS611" i="1"/>
  <c r="AU611" i="1" s="1"/>
  <c r="AS612" i="1"/>
  <c r="AU612" i="1" s="1"/>
  <c r="AS613" i="1"/>
  <c r="AU613" i="1" s="1"/>
  <c r="AS614" i="1"/>
  <c r="AU614" i="1" s="1"/>
  <c r="AS615" i="1"/>
  <c r="AU615" i="1" s="1"/>
  <c r="AS616" i="1"/>
  <c r="AU616" i="1" s="1"/>
  <c r="AS617" i="1"/>
  <c r="AU617" i="1" s="1"/>
  <c r="AS618" i="1"/>
  <c r="AU618" i="1" s="1"/>
  <c r="AS619" i="1"/>
  <c r="AU619" i="1" s="1"/>
  <c r="AS620" i="1"/>
  <c r="AU620" i="1" s="1"/>
  <c r="AS621" i="1"/>
  <c r="AU621" i="1" s="1"/>
  <c r="AS622" i="1"/>
  <c r="AU622" i="1" s="1"/>
  <c r="AS623" i="1"/>
  <c r="AU623" i="1" s="1"/>
  <c r="AS624" i="1"/>
  <c r="AU624" i="1" s="1"/>
  <c r="AS625" i="1"/>
  <c r="AU625" i="1" s="1"/>
  <c r="AS626" i="1"/>
  <c r="AU626" i="1" s="1"/>
  <c r="AS627" i="1"/>
  <c r="AU627" i="1" s="1"/>
  <c r="AS628" i="1"/>
  <c r="AU628" i="1" s="1"/>
  <c r="AS629" i="1"/>
  <c r="AU629" i="1" s="1"/>
  <c r="AS630" i="1"/>
  <c r="AU630" i="1" s="1"/>
  <c r="AS631" i="1"/>
  <c r="AU631" i="1" s="1"/>
  <c r="AS632" i="1"/>
  <c r="AU632" i="1" s="1"/>
  <c r="AS633" i="1"/>
  <c r="AU633" i="1" s="1"/>
  <c r="AS634" i="1"/>
  <c r="AU634" i="1" s="1"/>
  <c r="AS635" i="1"/>
  <c r="AU635" i="1" s="1"/>
  <c r="AS636" i="1"/>
  <c r="AU636" i="1" s="1"/>
  <c r="AS637" i="1"/>
  <c r="AU637" i="1" s="1"/>
  <c r="AS638" i="1"/>
  <c r="AU638" i="1" s="1"/>
  <c r="AS639" i="1"/>
  <c r="AU639" i="1" s="1"/>
  <c r="AS640" i="1"/>
  <c r="AU640" i="1" s="1"/>
  <c r="AS641" i="1"/>
  <c r="AU641" i="1" s="1"/>
  <c r="AS642" i="1"/>
  <c r="AU642" i="1" s="1"/>
  <c r="AS643" i="1"/>
  <c r="AU643" i="1" s="1"/>
  <c r="AS644" i="1"/>
  <c r="AU644" i="1" s="1"/>
  <c r="AS645" i="1"/>
  <c r="AU645" i="1" s="1"/>
  <c r="AS646" i="1"/>
  <c r="AU646" i="1" s="1"/>
  <c r="AS647" i="1"/>
  <c r="AU647" i="1" s="1"/>
  <c r="AS648" i="1"/>
  <c r="AU648" i="1" s="1"/>
  <c r="AS649" i="1"/>
  <c r="AU649" i="1" s="1"/>
  <c r="AS650" i="1"/>
  <c r="AU650" i="1" s="1"/>
  <c r="AS651" i="1"/>
  <c r="AU651" i="1" s="1"/>
  <c r="AS652" i="1"/>
  <c r="AU652" i="1" s="1"/>
  <c r="AS653" i="1"/>
  <c r="AU653" i="1" s="1"/>
  <c r="AS654" i="1"/>
  <c r="AU654" i="1" s="1"/>
  <c r="AS655" i="1"/>
  <c r="AU655" i="1" s="1"/>
  <c r="AS656" i="1"/>
  <c r="AU656" i="1" s="1"/>
  <c r="AS657" i="1"/>
  <c r="AU657" i="1" s="1"/>
  <c r="AS658" i="1"/>
  <c r="AU658" i="1" s="1"/>
  <c r="AS659" i="1"/>
  <c r="AU659" i="1" s="1"/>
  <c r="AS660" i="1"/>
  <c r="AU660" i="1" s="1"/>
  <c r="AS661" i="1"/>
  <c r="AU661" i="1" s="1"/>
  <c r="AS662" i="1"/>
  <c r="AU662" i="1" s="1"/>
  <c r="AS663" i="1"/>
  <c r="AU663" i="1" s="1"/>
  <c r="AS664" i="1"/>
  <c r="AU664" i="1" s="1"/>
  <c r="AS665" i="1"/>
  <c r="AU665" i="1" s="1"/>
  <c r="AS666" i="1"/>
  <c r="AU666" i="1" s="1"/>
  <c r="AS667" i="1"/>
  <c r="AU667" i="1" s="1"/>
  <c r="AS668" i="1"/>
  <c r="AU668" i="1" s="1"/>
  <c r="AS669" i="1"/>
  <c r="AU669" i="1" s="1"/>
  <c r="AS670" i="1"/>
  <c r="AU670" i="1" s="1"/>
  <c r="AS671" i="1"/>
  <c r="AU671" i="1" s="1"/>
  <c r="AS672" i="1"/>
  <c r="AU672" i="1" s="1"/>
  <c r="AS673" i="1"/>
  <c r="AU673" i="1" s="1"/>
  <c r="AS674" i="1"/>
  <c r="AU674" i="1" s="1"/>
  <c r="AS675" i="1"/>
  <c r="AU675" i="1" s="1"/>
  <c r="AS676" i="1"/>
  <c r="AU676" i="1" s="1"/>
  <c r="AS677" i="1"/>
  <c r="AU677" i="1" s="1"/>
  <c r="AS678" i="1"/>
  <c r="AU678" i="1" s="1"/>
  <c r="AS679" i="1"/>
  <c r="AU679" i="1" s="1"/>
  <c r="AS680" i="1"/>
  <c r="AU680" i="1" s="1"/>
  <c r="AS681" i="1"/>
  <c r="AU681" i="1" s="1"/>
  <c r="AS683" i="1"/>
  <c r="AU683" i="1" s="1"/>
  <c r="AS684" i="1"/>
  <c r="AU684" i="1" s="1"/>
  <c r="AS685" i="1"/>
  <c r="AU685" i="1" s="1"/>
  <c r="AS686" i="1"/>
  <c r="AU686" i="1" s="1"/>
  <c r="AS687" i="1"/>
  <c r="AU687" i="1" s="1"/>
  <c r="AS688" i="1"/>
  <c r="AU688" i="1" s="1"/>
  <c r="AS689" i="1"/>
  <c r="AU689" i="1" s="1"/>
  <c r="AS690" i="1"/>
  <c r="AU690" i="1" s="1"/>
  <c r="AS691" i="1"/>
  <c r="AU691" i="1" s="1"/>
  <c r="AS692" i="1"/>
  <c r="AU692" i="1" s="1"/>
  <c r="AS693" i="1"/>
  <c r="AU693" i="1" s="1"/>
  <c r="AS694" i="1"/>
  <c r="AU694" i="1" s="1"/>
  <c r="AS695" i="1"/>
  <c r="AU695" i="1" s="1"/>
  <c r="AS696" i="1"/>
  <c r="AU696" i="1" s="1"/>
  <c r="AS697" i="1"/>
  <c r="AU697" i="1" s="1"/>
  <c r="AS698" i="1"/>
  <c r="AU698" i="1" s="1"/>
  <c r="AS699" i="1"/>
  <c r="AU699" i="1" s="1"/>
  <c r="AS700" i="1"/>
  <c r="AU700" i="1" s="1"/>
  <c r="AS701" i="1"/>
  <c r="AU701" i="1" s="1"/>
  <c r="AS702" i="1"/>
  <c r="AU702" i="1" s="1"/>
  <c r="AS703" i="1"/>
  <c r="AU703" i="1" s="1"/>
  <c r="AS704" i="1"/>
  <c r="AU704" i="1" s="1"/>
  <c r="AS705" i="1"/>
  <c r="AU705" i="1" s="1"/>
  <c r="AS706" i="1"/>
  <c r="AU706" i="1" s="1"/>
  <c r="AS707" i="1"/>
  <c r="AU707" i="1" s="1"/>
  <c r="AS708" i="1"/>
  <c r="AU708" i="1" s="1"/>
  <c r="AS709" i="1"/>
  <c r="AU709" i="1" s="1"/>
  <c r="AS710" i="1"/>
  <c r="AU710" i="1" s="1"/>
  <c r="AS711" i="1"/>
  <c r="AU711" i="1" s="1"/>
  <c r="AS712" i="1"/>
  <c r="AU712" i="1" s="1"/>
  <c r="AS713" i="1"/>
  <c r="AU713" i="1" s="1"/>
  <c r="AS714" i="1"/>
  <c r="AU714" i="1" s="1"/>
  <c r="AS715" i="1"/>
  <c r="AU715" i="1" s="1"/>
  <c r="AS716" i="1"/>
  <c r="AU716" i="1" s="1"/>
  <c r="AS717" i="1"/>
  <c r="AU717" i="1" s="1"/>
  <c r="AS718" i="1"/>
  <c r="AU718" i="1" s="1"/>
  <c r="AS719" i="1"/>
  <c r="AU719" i="1" s="1"/>
  <c r="AS720" i="1"/>
  <c r="AU720" i="1" s="1"/>
  <c r="AS721" i="1"/>
  <c r="AU721" i="1" s="1"/>
  <c r="AS722" i="1"/>
  <c r="AU722" i="1" s="1"/>
  <c r="AS723" i="1"/>
  <c r="AU723" i="1" s="1"/>
  <c r="AS724" i="1"/>
  <c r="AU724" i="1" s="1"/>
  <c r="AS725" i="1"/>
  <c r="AU725" i="1" s="1"/>
  <c r="AS726" i="1"/>
  <c r="AU726" i="1" s="1"/>
  <c r="AS727" i="1"/>
  <c r="AU727" i="1" s="1"/>
  <c r="AS728" i="1"/>
  <c r="AU728" i="1" s="1"/>
  <c r="AS729" i="1"/>
  <c r="AU729" i="1" s="1"/>
  <c r="AS730" i="1"/>
  <c r="AU730" i="1" s="1"/>
  <c r="AS731" i="1"/>
  <c r="AU731" i="1" s="1"/>
  <c r="AS732" i="1"/>
  <c r="AU732" i="1" s="1"/>
  <c r="AS733" i="1"/>
  <c r="AU733" i="1" s="1"/>
  <c r="AS734" i="1"/>
  <c r="AU734" i="1" s="1"/>
  <c r="AS735" i="1"/>
  <c r="AU735" i="1" s="1"/>
  <c r="AS736" i="1"/>
  <c r="AU736" i="1" s="1"/>
  <c r="AS737" i="1"/>
  <c r="AU737" i="1" s="1"/>
  <c r="AS738" i="1"/>
  <c r="AU738" i="1" s="1"/>
  <c r="AS739" i="1"/>
  <c r="AU739" i="1" s="1"/>
  <c r="AS740" i="1"/>
  <c r="AU740" i="1" s="1"/>
  <c r="AS741" i="1"/>
  <c r="AU741" i="1" s="1"/>
  <c r="AS742" i="1"/>
  <c r="AU742" i="1" s="1"/>
  <c r="AS743" i="1"/>
  <c r="AU743" i="1" s="1"/>
  <c r="AS744" i="1"/>
  <c r="AU744" i="1" s="1"/>
  <c r="AS745" i="1"/>
  <c r="AU745" i="1" s="1"/>
  <c r="AS746" i="1"/>
  <c r="AU746" i="1" s="1"/>
  <c r="AS747" i="1"/>
  <c r="AU747" i="1" s="1"/>
  <c r="AS748" i="1"/>
  <c r="AU748" i="1" s="1"/>
  <c r="AS749" i="1"/>
  <c r="AU749" i="1" s="1"/>
  <c r="AS750" i="1"/>
  <c r="AU750" i="1" s="1"/>
  <c r="AS751" i="1"/>
  <c r="AU751" i="1" s="1"/>
  <c r="AS752" i="1"/>
  <c r="AU752" i="1" s="1"/>
  <c r="AS753" i="1"/>
  <c r="AU753" i="1" s="1"/>
  <c r="AS754" i="1"/>
  <c r="AU754" i="1" s="1"/>
  <c r="AS755" i="1"/>
  <c r="AU755" i="1" s="1"/>
  <c r="AS756" i="1"/>
  <c r="AU756" i="1" s="1"/>
  <c r="AS757" i="1"/>
  <c r="AU757" i="1" s="1"/>
  <c r="AS758" i="1"/>
  <c r="AU758" i="1" s="1"/>
  <c r="AS759" i="1"/>
  <c r="AU759" i="1" s="1"/>
  <c r="AS760" i="1"/>
  <c r="AU760" i="1" s="1"/>
  <c r="AS761" i="1"/>
  <c r="AU761" i="1" s="1"/>
  <c r="AS762" i="1"/>
  <c r="AU762" i="1" s="1"/>
  <c r="AS763" i="1"/>
  <c r="AU763" i="1" s="1"/>
  <c r="AS764" i="1"/>
  <c r="AU764" i="1" s="1"/>
  <c r="AS765" i="1"/>
  <c r="AU765" i="1" s="1"/>
  <c r="AS766" i="1"/>
  <c r="AU766" i="1" s="1"/>
  <c r="AS767" i="1"/>
  <c r="AU767" i="1" s="1"/>
  <c r="AS768" i="1"/>
  <c r="AU768" i="1" s="1"/>
  <c r="AS769" i="1"/>
  <c r="AU769" i="1" s="1"/>
  <c r="AS770" i="1"/>
  <c r="AU770" i="1" s="1"/>
  <c r="AS771" i="1"/>
  <c r="AU771" i="1" s="1"/>
  <c r="AS772" i="1"/>
  <c r="AU772" i="1" s="1"/>
  <c r="AS773" i="1"/>
  <c r="AU773" i="1" s="1"/>
  <c r="AS774" i="1"/>
  <c r="AU774" i="1" s="1"/>
  <c r="AS775" i="1"/>
  <c r="AU775" i="1" s="1"/>
  <c r="AS776" i="1"/>
  <c r="AU776" i="1" s="1"/>
  <c r="AS777" i="1"/>
  <c r="AU777" i="1" s="1"/>
  <c r="AS778" i="1"/>
  <c r="AU778" i="1" s="1"/>
  <c r="AS779" i="1"/>
  <c r="AU779" i="1" s="1"/>
  <c r="AS780" i="1"/>
  <c r="AU780" i="1" s="1"/>
  <c r="AS781" i="1"/>
  <c r="AU781" i="1" s="1"/>
  <c r="AS782" i="1"/>
  <c r="AU782" i="1" s="1"/>
  <c r="AS783" i="1"/>
  <c r="AU783" i="1" s="1"/>
  <c r="AS784" i="1"/>
  <c r="AU784" i="1" s="1"/>
  <c r="AS785" i="1"/>
  <c r="AU785" i="1" s="1"/>
  <c r="AS786" i="1"/>
  <c r="AU786" i="1" s="1"/>
  <c r="AS787" i="1"/>
  <c r="AU787" i="1" s="1"/>
  <c r="AS788" i="1"/>
  <c r="AU788" i="1" s="1"/>
  <c r="AS789" i="1"/>
  <c r="AU789" i="1" s="1"/>
  <c r="AS790" i="1"/>
  <c r="AU790" i="1" s="1"/>
  <c r="AS791" i="1"/>
  <c r="AU791" i="1" s="1"/>
  <c r="AS792" i="1"/>
  <c r="AU792" i="1" s="1"/>
  <c r="AS793" i="1"/>
  <c r="AU793" i="1" s="1"/>
  <c r="AS794" i="1"/>
  <c r="AU794" i="1" s="1"/>
  <c r="AS795" i="1"/>
  <c r="AU795" i="1" s="1"/>
  <c r="AS796" i="1"/>
  <c r="AU796" i="1" s="1"/>
  <c r="AS797" i="1"/>
  <c r="AU797" i="1" s="1"/>
  <c r="AS798" i="1"/>
  <c r="AU798" i="1" s="1"/>
  <c r="AS799" i="1"/>
  <c r="AU799" i="1" s="1"/>
  <c r="AS800" i="1"/>
  <c r="AU800" i="1" s="1"/>
  <c r="AS801" i="1"/>
  <c r="AU801" i="1" s="1"/>
  <c r="AS802" i="1"/>
  <c r="AU802" i="1" s="1"/>
  <c r="AS803" i="1"/>
  <c r="AU803" i="1" s="1"/>
  <c r="AS804" i="1"/>
  <c r="AU804" i="1" s="1"/>
  <c r="AS805" i="1"/>
  <c r="AU805" i="1" s="1"/>
  <c r="AS806" i="1"/>
  <c r="AU806" i="1" s="1"/>
  <c r="AS807" i="1"/>
  <c r="AU807" i="1" s="1"/>
  <c r="AS808" i="1"/>
  <c r="AU808" i="1" s="1"/>
  <c r="AS809" i="1"/>
  <c r="AU809" i="1" s="1"/>
  <c r="AS810" i="1"/>
  <c r="AU810" i="1" s="1"/>
  <c r="AS811" i="1"/>
  <c r="AU811" i="1" s="1"/>
  <c r="AS812" i="1"/>
  <c r="AU812" i="1" s="1"/>
  <c r="AS813" i="1"/>
  <c r="AU813" i="1" s="1"/>
  <c r="AS814" i="1"/>
  <c r="AU814" i="1" s="1"/>
  <c r="AS815" i="1"/>
  <c r="AU815" i="1" s="1"/>
  <c r="AS816" i="1"/>
  <c r="AU816" i="1" s="1"/>
  <c r="AS817" i="1"/>
  <c r="AU817" i="1" s="1"/>
  <c r="AS818" i="1"/>
  <c r="AU818" i="1" s="1"/>
  <c r="AS819" i="1"/>
  <c r="AU819" i="1" s="1"/>
  <c r="AS820" i="1"/>
  <c r="AU820" i="1" s="1"/>
  <c r="AS821" i="1"/>
  <c r="AU821" i="1" s="1"/>
  <c r="AS822" i="1"/>
  <c r="AU822" i="1" s="1"/>
  <c r="AS823" i="1"/>
  <c r="AU823" i="1" s="1"/>
  <c r="AS824" i="1"/>
  <c r="AU824" i="1" s="1"/>
  <c r="AS825" i="1"/>
  <c r="AU825" i="1" s="1"/>
  <c r="AS826" i="1"/>
  <c r="AU826" i="1" s="1"/>
  <c r="AS827" i="1"/>
  <c r="AU827" i="1" s="1"/>
  <c r="AS828" i="1"/>
  <c r="AU828" i="1" s="1"/>
  <c r="AS829" i="1"/>
  <c r="AU829" i="1" s="1"/>
  <c r="AS830" i="1"/>
  <c r="AU830" i="1" s="1"/>
  <c r="AS831" i="1"/>
  <c r="AU831" i="1" s="1"/>
  <c r="AS832" i="1"/>
  <c r="AU832" i="1" s="1"/>
  <c r="AS833" i="1"/>
  <c r="AU833" i="1" s="1"/>
  <c r="AS834" i="1"/>
  <c r="AU834" i="1" s="1"/>
  <c r="AS835" i="1"/>
  <c r="AU835" i="1" s="1"/>
  <c r="AS836" i="1"/>
  <c r="AU836" i="1" s="1"/>
  <c r="AS837" i="1"/>
  <c r="AU837" i="1" s="1"/>
  <c r="AS838" i="1"/>
  <c r="AU838" i="1" s="1"/>
  <c r="AS839" i="1"/>
  <c r="AU839" i="1" s="1"/>
  <c r="AS840" i="1"/>
  <c r="AU840" i="1" s="1"/>
  <c r="AS841" i="1"/>
  <c r="AU841" i="1" s="1"/>
  <c r="AS842" i="1"/>
  <c r="AU842" i="1" s="1"/>
  <c r="AS843" i="1"/>
  <c r="AU843" i="1" s="1"/>
  <c r="AS844" i="1"/>
  <c r="AU844" i="1" s="1"/>
  <c r="AS845" i="1"/>
  <c r="AU845" i="1" s="1"/>
  <c r="AS846" i="1"/>
  <c r="AU846" i="1" s="1"/>
  <c r="AS847" i="1"/>
  <c r="AU847" i="1" s="1"/>
  <c r="AS848" i="1"/>
  <c r="AU848" i="1" s="1"/>
  <c r="AS849" i="1"/>
  <c r="AU849" i="1" s="1"/>
  <c r="AS850" i="1"/>
  <c r="AU850" i="1" s="1"/>
  <c r="AS851" i="1"/>
  <c r="AU851" i="1" s="1"/>
  <c r="AS852" i="1"/>
  <c r="AU852" i="1" s="1"/>
  <c r="AS853" i="1"/>
  <c r="AU853" i="1" s="1"/>
  <c r="AS854" i="1"/>
  <c r="AU854" i="1" s="1"/>
  <c r="AS855" i="1"/>
  <c r="AU855" i="1" s="1"/>
  <c r="AS856" i="1"/>
  <c r="AU856" i="1" s="1"/>
  <c r="AS857" i="1"/>
  <c r="AU857" i="1" s="1"/>
  <c r="AS858" i="1"/>
  <c r="AU858" i="1" s="1"/>
  <c r="AS859" i="1"/>
  <c r="AU859" i="1" s="1"/>
  <c r="AS860" i="1"/>
  <c r="AU860" i="1" s="1"/>
  <c r="AS861" i="1"/>
  <c r="AU861" i="1" s="1"/>
  <c r="AS862" i="1"/>
  <c r="AU862" i="1" s="1"/>
  <c r="AS863" i="1"/>
  <c r="AU863" i="1" s="1"/>
  <c r="AS864" i="1"/>
  <c r="AU864" i="1" s="1"/>
  <c r="AS12" i="1"/>
  <c r="AU12" i="1" s="1"/>
  <c r="Z13" i="1" l="1"/>
  <c r="AA13" i="1" s="1"/>
  <c r="AE13" i="1" s="1"/>
  <c r="AF13" i="1" s="1"/>
  <c r="Z14" i="1"/>
  <c r="AA14" i="1" s="1"/>
  <c r="AE14" i="1" s="1"/>
  <c r="AF14" i="1" s="1"/>
  <c r="Z15" i="1"/>
  <c r="AA15" i="1" s="1"/>
  <c r="AE15" i="1" s="1"/>
  <c r="AF15" i="1" s="1"/>
  <c r="Z16" i="1"/>
  <c r="AA16" i="1" s="1"/>
  <c r="AE16" i="1" s="1"/>
  <c r="AF16" i="1" s="1"/>
  <c r="Z17" i="1"/>
  <c r="AA17" i="1" s="1"/>
  <c r="AE17" i="1" s="1"/>
  <c r="AF17" i="1" s="1"/>
  <c r="Z18" i="1"/>
  <c r="AA18" i="1" s="1"/>
  <c r="Z19" i="1"/>
  <c r="AA19" i="1" s="1"/>
  <c r="AE19" i="1" s="1"/>
  <c r="AF19" i="1" s="1"/>
  <c r="Z20" i="1"/>
  <c r="AA20" i="1" s="1"/>
  <c r="Z21" i="1"/>
  <c r="AA21" i="1" s="1"/>
  <c r="Z22" i="1"/>
  <c r="AA22" i="1" s="1"/>
  <c r="Z23" i="1"/>
  <c r="AA23" i="1" s="1"/>
  <c r="Z24" i="1"/>
  <c r="AA24" i="1" s="1"/>
  <c r="Z25" i="1"/>
  <c r="AA25" i="1" s="1"/>
  <c r="Z26" i="1"/>
  <c r="AA26" i="1" s="1"/>
  <c r="AE26" i="1" s="1"/>
  <c r="AF26" i="1" s="1"/>
  <c r="Z27" i="1"/>
  <c r="AA27" i="1" s="1"/>
  <c r="Z28" i="1"/>
  <c r="AA28" i="1" s="1"/>
  <c r="Z29" i="1"/>
  <c r="AA29" i="1" s="1"/>
  <c r="Z30" i="1"/>
  <c r="AA30" i="1" s="1"/>
  <c r="Z31" i="1"/>
  <c r="AA31" i="1" s="1"/>
  <c r="AE31" i="1" s="1"/>
  <c r="AF31" i="1" s="1"/>
  <c r="Z32" i="1"/>
  <c r="AA32" i="1" s="1"/>
  <c r="Z33" i="1"/>
  <c r="AA33" i="1" s="1"/>
  <c r="Z34" i="1"/>
  <c r="AA34" i="1" s="1"/>
  <c r="Z35" i="1"/>
  <c r="AA35" i="1" s="1"/>
  <c r="Z36" i="1"/>
  <c r="AA36" i="1" s="1"/>
  <c r="Z37" i="1"/>
  <c r="AA37" i="1" s="1"/>
  <c r="Z38" i="1"/>
  <c r="AA38" i="1" s="1"/>
  <c r="AE38" i="1" s="1"/>
  <c r="AF38" i="1" s="1"/>
  <c r="Z39" i="1"/>
  <c r="AA39" i="1" s="1"/>
  <c r="AE39" i="1" s="1"/>
  <c r="AF39" i="1" s="1"/>
  <c r="Z40" i="1"/>
  <c r="AA40" i="1" s="1"/>
  <c r="Z41" i="1"/>
  <c r="AA41" i="1" s="1"/>
  <c r="AE41" i="1" s="1"/>
  <c r="AF41" i="1" s="1"/>
  <c r="Z42" i="1"/>
  <c r="AA42" i="1" s="1"/>
  <c r="AE42" i="1" s="1"/>
  <c r="AF42" i="1" s="1"/>
  <c r="Z43" i="1"/>
  <c r="AA43" i="1" s="1"/>
  <c r="AE43" i="1" s="1"/>
  <c r="AF43" i="1" s="1"/>
  <c r="Z44" i="1"/>
  <c r="AA44" i="1" s="1"/>
  <c r="AE44" i="1" s="1"/>
  <c r="AF44" i="1" s="1"/>
  <c r="Z45" i="1"/>
  <c r="AA45" i="1" s="1"/>
  <c r="Z46" i="1"/>
  <c r="AA46" i="1" s="1"/>
  <c r="AE46" i="1" s="1"/>
  <c r="AF46" i="1" s="1"/>
  <c r="Z47" i="1"/>
  <c r="AA47" i="1" s="1"/>
  <c r="AE47" i="1" s="1"/>
  <c r="AF47" i="1" s="1"/>
  <c r="Z48" i="1"/>
  <c r="AA48" i="1" s="1"/>
  <c r="AE48" i="1" s="1"/>
  <c r="AF48" i="1" s="1"/>
  <c r="Z49" i="1"/>
  <c r="AA49" i="1" s="1"/>
  <c r="AE49" i="1" s="1"/>
  <c r="AF49" i="1" s="1"/>
  <c r="Z50" i="1"/>
  <c r="AA50" i="1" s="1"/>
  <c r="AE50" i="1" s="1"/>
  <c r="AF50" i="1" s="1"/>
  <c r="Z51" i="1"/>
  <c r="AA51" i="1" s="1"/>
  <c r="AE51" i="1" s="1"/>
  <c r="AF51" i="1" s="1"/>
  <c r="Z52" i="1"/>
  <c r="AA52" i="1" s="1"/>
  <c r="AE52" i="1" s="1"/>
  <c r="AF52" i="1" s="1"/>
  <c r="Z53" i="1"/>
  <c r="AA53" i="1" s="1"/>
  <c r="Z54" i="1"/>
  <c r="AA54" i="1" s="1"/>
  <c r="AE54" i="1" s="1"/>
  <c r="AF54" i="1" s="1"/>
  <c r="Z55" i="1"/>
  <c r="AA55" i="1" s="1"/>
  <c r="AE55" i="1" s="1"/>
  <c r="AF55" i="1" s="1"/>
  <c r="Z56" i="1"/>
  <c r="AA56" i="1" s="1"/>
  <c r="Z57" i="1"/>
  <c r="AA57" i="1" s="1"/>
  <c r="AE57" i="1" s="1"/>
  <c r="AF57" i="1" s="1"/>
  <c r="Z58" i="1"/>
  <c r="AA58" i="1" s="1"/>
  <c r="AE58" i="1" s="1"/>
  <c r="AF58" i="1" s="1"/>
  <c r="Z59" i="1"/>
  <c r="AA59" i="1" s="1"/>
  <c r="AE59" i="1" s="1"/>
  <c r="AF59" i="1" s="1"/>
  <c r="Z60" i="1"/>
  <c r="AA60" i="1" s="1"/>
  <c r="AE60" i="1" s="1"/>
  <c r="AF60" i="1" s="1"/>
  <c r="Z61" i="1"/>
  <c r="AA61" i="1" s="1"/>
  <c r="AE61" i="1" s="1"/>
  <c r="AF61" i="1" s="1"/>
  <c r="Z62" i="1"/>
  <c r="AA62" i="1" s="1"/>
  <c r="AE62" i="1" s="1"/>
  <c r="AF62" i="1" s="1"/>
  <c r="Z63" i="1"/>
  <c r="AA63" i="1" s="1"/>
  <c r="AE63" i="1" s="1"/>
  <c r="AF63" i="1" s="1"/>
  <c r="Z64" i="1"/>
  <c r="AA64" i="1" s="1"/>
  <c r="AE64" i="1" s="1"/>
  <c r="AF64" i="1" s="1"/>
  <c r="Z65" i="1"/>
  <c r="AA65" i="1" s="1"/>
  <c r="AE65" i="1" s="1"/>
  <c r="AF65" i="1" s="1"/>
  <c r="Z66" i="1"/>
  <c r="AA66" i="1" s="1"/>
  <c r="Z67" i="1"/>
  <c r="AA67" i="1" s="1"/>
  <c r="AE67" i="1" s="1"/>
  <c r="AF67" i="1" s="1"/>
  <c r="Z68" i="1"/>
  <c r="AA68" i="1" s="1"/>
  <c r="Z69" i="1"/>
  <c r="AA69" i="1" s="1"/>
  <c r="AE69" i="1" s="1"/>
  <c r="AF69" i="1" s="1"/>
  <c r="Z70" i="1"/>
  <c r="AA70" i="1" s="1"/>
  <c r="Z71" i="1"/>
  <c r="AA71" i="1" s="1"/>
  <c r="AE71" i="1" s="1"/>
  <c r="AF71" i="1" s="1"/>
  <c r="Z72" i="1"/>
  <c r="AA72" i="1" s="1"/>
  <c r="AE72" i="1" s="1"/>
  <c r="AF72" i="1" s="1"/>
  <c r="Z73" i="1"/>
  <c r="AA73" i="1" s="1"/>
  <c r="AE73" i="1" s="1"/>
  <c r="AF73" i="1" s="1"/>
  <c r="Z74" i="1"/>
  <c r="AA74" i="1" s="1"/>
  <c r="AE74" i="1" s="1"/>
  <c r="AF74" i="1" s="1"/>
  <c r="Z75" i="1"/>
  <c r="AA75" i="1" s="1"/>
  <c r="AE75" i="1" s="1"/>
  <c r="AF75" i="1" s="1"/>
  <c r="Z76" i="1"/>
  <c r="AA76" i="1" s="1"/>
  <c r="AE76" i="1" s="1"/>
  <c r="AF76" i="1" s="1"/>
  <c r="Z77" i="1"/>
  <c r="AA77" i="1" s="1"/>
  <c r="AE77" i="1" s="1"/>
  <c r="AF77" i="1" s="1"/>
  <c r="Z78" i="1"/>
  <c r="AA78" i="1" s="1"/>
  <c r="AE78" i="1" s="1"/>
  <c r="AF78" i="1" s="1"/>
  <c r="Z79" i="1"/>
  <c r="AA79" i="1" s="1"/>
  <c r="Z80" i="1"/>
  <c r="AA80" i="1" s="1"/>
  <c r="Z81" i="1"/>
  <c r="AA81" i="1" s="1"/>
  <c r="AE81" i="1" s="1"/>
  <c r="AF81" i="1" s="1"/>
  <c r="Z82" i="1"/>
  <c r="AA82" i="1" s="1"/>
  <c r="AE82" i="1" s="1"/>
  <c r="AF82" i="1" s="1"/>
  <c r="Z83" i="1"/>
  <c r="AA83" i="1" s="1"/>
  <c r="AE83" i="1" s="1"/>
  <c r="AF83" i="1" s="1"/>
  <c r="Z84" i="1"/>
  <c r="AA84" i="1" s="1"/>
  <c r="AE84" i="1" s="1"/>
  <c r="AF84" i="1" s="1"/>
  <c r="Z85" i="1"/>
  <c r="AA85" i="1" s="1"/>
  <c r="Z86" i="1"/>
  <c r="AA86" i="1" s="1"/>
  <c r="AE86" i="1" s="1"/>
  <c r="AF86" i="1" s="1"/>
  <c r="Z87" i="1"/>
  <c r="AA87" i="1" s="1"/>
  <c r="AE87" i="1" s="1"/>
  <c r="AF87" i="1" s="1"/>
  <c r="Z88" i="1"/>
  <c r="AA88" i="1" s="1"/>
  <c r="Z89" i="1"/>
  <c r="AA89" i="1" s="1"/>
  <c r="AE89" i="1" s="1"/>
  <c r="AF89" i="1" s="1"/>
  <c r="Z90" i="1"/>
  <c r="AA90" i="1" s="1"/>
  <c r="AE90" i="1" s="1"/>
  <c r="AF90" i="1" s="1"/>
  <c r="Z91" i="1"/>
  <c r="AA91" i="1" s="1"/>
  <c r="AE91" i="1" s="1"/>
  <c r="AF91" i="1" s="1"/>
  <c r="Z92" i="1"/>
  <c r="AA92" i="1" s="1"/>
  <c r="Z93" i="1"/>
  <c r="AA93" i="1" s="1"/>
  <c r="Z94" i="1"/>
  <c r="AA94" i="1" s="1"/>
  <c r="AE94" i="1" s="1"/>
  <c r="AF94" i="1" s="1"/>
  <c r="Z95" i="1"/>
  <c r="AA95" i="1" s="1"/>
  <c r="AE95" i="1" s="1"/>
  <c r="AF95" i="1" s="1"/>
  <c r="Z96" i="1"/>
  <c r="AA96" i="1" s="1"/>
  <c r="AE96" i="1" s="1"/>
  <c r="AF96" i="1" s="1"/>
  <c r="Z97" i="1"/>
  <c r="AA97" i="1" s="1"/>
  <c r="AE97" i="1" s="1"/>
  <c r="AF97" i="1" s="1"/>
  <c r="Z98" i="1"/>
  <c r="AA98" i="1" s="1"/>
  <c r="Z99" i="1"/>
  <c r="AA99" i="1" s="1"/>
  <c r="Z100" i="1"/>
  <c r="AA100" i="1" s="1"/>
  <c r="Z101" i="1"/>
  <c r="AA101" i="1" s="1"/>
  <c r="Z102" i="1"/>
  <c r="AA102" i="1" s="1"/>
  <c r="Z103" i="1"/>
  <c r="AA103" i="1" s="1"/>
  <c r="AE103" i="1" s="1"/>
  <c r="AF103" i="1" s="1"/>
  <c r="Z104" i="1"/>
  <c r="AA104" i="1" s="1"/>
  <c r="AE104" i="1" s="1"/>
  <c r="AF104" i="1" s="1"/>
  <c r="Z105" i="1"/>
  <c r="AA105" i="1" s="1"/>
  <c r="AE105" i="1" s="1"/>
  <c r="AF105" i="1" s="1"/>
  <c r="Z106" i="1"/>
  <c r="AA106" i="1" s="1"/>
  <c r="AE106" i="1" s="1"/>
  <c r="AF106" i="1" s="1"/>
  <c r="Z107" i="1"/>
  <c r="AA107" i="1" s="1"/>
  <c r="AE107" i="1" s="1"/>
  <c r="AF107" i="1" s="1"/>
  <c r="Z108" i="1"/>
  <c r="AA108" i="1" s="1"/>
  <c r="AE108" i="1" s="1"/>
  <c r="AF108" i="1" s="1"/>
  <c r="Z109" i="1"/>
  <c r="AA109" i="1" s="1"/>
  <c r="AE109" i="1" s="1"/>
  <c r="AF109" i="1" s="1"/>
  <c r="Z110" i="1"/>
  <c r="AA110" i="1" s="1"/>
  <c r="AE110" i="1" s="1"/>
  <c r="AF110" i="1" s="1"/>
  <c r="Z111" i="1"/>
  <c r="AA111" i="1" s="1"/>
  <c r="AE111" i="1" s="1"/>
  <c r="AF111" i="1" s="1"/>
  <c r="Z112" i="1"/>
  <c r="AA112" i="1" s="1"/>
  <c r="AE112" i="1" s="1"/>
  <c r="AF112" i="1" s="1"/>
  <c r="Z113" i="1"/>
  <c r="AA113" i="1" s="1"/>
  <c r="AE113" i="1" s="1"/>
  <c r="AF113" i="1" s="1"/>
  <c r="Z114" i="1"/>
  <c r="AA114" i="1" s="1"/>
  <c r="AE114" i="1" s="1"/>
  <c r="AF114" i="1" s="1"/>
  <c r="Z115" i="1"/>
  <c r="AA115" i="1" s="1"/>
  <c r="AE115" i="1" s="1"/>
  <c r="AF115" i="1" s="1"/>
  <c r="Z116" i="1"/>
  <c r="AA116" i="1" s="1"/>
  <c r="AE116" i="1" s="1"/>
  <c r="AF116" i="1" s="1"/>
  <c r="Z117" i="1"/>
  <c r="AA117" i="1" s="1"/>
  <c r="AE117" i="1" s="1"/>
  <c r="AF117" i="1" s="1"/>
  <c r="Z118" i="1"/>
  <c r="AA118" i="1" s="1"/>
  <c r="AE118" i="1" s="1"/>
  <c r="AF118" i="1" s="1"/>
  <c r="Z119" i="1"/>
  <c r="AA119" i="1" s="1"/>
  <c r="AE119" i="1" s="1"/>
  <c r="AF119" i="1" s="1"/>
  <c r="Z120" i="1"/>
  <c r="AA120" i="1" s="1"/>
  <c r="Z121" i="1"/>
  <c r="AA121" i="1" s="1"/>
  <c r="AE121" i="1" s="1"/>
  <c r="AF121" i="1" s="1"/>
  <c r="Z122" i="1"/>
  <c r="AA122" i="1" s="1"/>
  <c r="AE122" i="1" s="1"/>
  <c r="AF122" i="1" s="1"/>
  <c r="Z123" i="1"/>
  <c r="AA123" i="1" s="1"/>
  <c r="Z124" i="1"/>
  <c r="AA124" i="1" s="1"/>
  <c r="AE124" i="1" s="1"/>
  <c r="AF124" i="1" s="1"/>
  <c r="Z125" i="1"/>
  <c r="AA125" i="1" s="1"/>
  <c r="Z126" i="1"/>
  <c r="AA126" i="1" s="1"/>
  <c r="Z127" i="1"/>
  <c r="AA127" i="1" s="1"/>
  <c r="Z128" i="1"/>
  <c r="AA128" i="1" s="1"/>
  <c r="AE128" i="1" s="1"/>
  <c r="AF128" i="1" s="1"/>
  <c r="Z129" i="1"/>
  <c r="AA129" i="1" s="1"/>
  <c r="AE129" i="1" s="1"/>
  <c r="AF129" i="1" s="1"/>
  <c r="Z130" i="1"/>
  <c r="AA130" i="1" s="1"/>
  <c r="AE130" i="1" s="1"/>
  <c r="AF130" i="1" s="1"/>
  <c r="Z131" i="1"/>
  <c r="AA131" i="1" s="1"/>
  <c r="Z132" i="1"/>
  <c r="AA132" i="1" s="1"/>
  <c r="Z133" i="1"/>
  <c r="AA133" i="1" s="1"/>
  <c r="AE133" i="1" s="1"/>
  <c r="AF133" i="1" s="1"/>
  <c r="Z134" i="1"/>
  <c r="AA134" i="1" s="1"/>
  <c r="Z135" i="1"/>
  <c r="AA135" i="1" s="1"/>
  <c r="AE135" i="1" s="1"/>
  <c r="AF135" i="1" s="1"/>
  <c r="Z136" i="1"/>
  <c r="AA136" i="1" s="1"/>
  <c r="AE136" i="1" s="1"/>
  <c r="AF136" i="1" s="1"/>
  <c r="Z137" i="1"/>
  <c r="AA137" i="1" s="1"/>
  <c r="AE137" i="1" s="1"/>
  <c r="AF137" i="1" s="1"/>
  <c r="Z138" i="1"/>
  <c r="AA138" i="1" s="1"/>
  <c r="AE138" i="1" s="1"/>
  <c r="AF138" i="1" s="1"/>
  <c r="Z139" i="1"/>
  <c r="AA139" i="1" s="1"/>
  <c r="AE139" i="1" s="1"/>
  <c r="AF139" i="1" s="1"/>
  <c r="Z140" i="1"/>
  <c r="AA140" i="1" s="1"/>
  <c r="Z141" i="1"/>
  <c r="AA141" i="1" s="1"/>
  <c r="AE141" i="1" s="1"/>
  <c r="AF141" i="1" s="1"/>
  <c r="Z142" i="1"/>
  <c r="AA142" i="1" s="1"/>
  <c r="AE142" i="1" s="1"/>
  <c r="AF142" i="1" s="1"/>
  <c r="Z143" i="1"/>
  <c r="AA143" i="1" s="1"/>
  <c r="AE143" i="1" s="1"/>
  <c r="AF143" i="1" s="1"/>
  <c r="Z144" i="1"/>
  <c r="AA144" i="1" s="1"/>
  <c r="AE144" i="1" s="1"/>
  <c r="AF144" i="1" s="1"/>
  <c r="Z145" i="1"/>
  <c r="AA145" i="1" s="1"/>
  <c r="AE145" i="1" s="1"/>
  <c r="AF145" i="1" s="1"/>
  <c r="Z146" i="1"/>
  <c r="AA146" i="1" s="1"/>
  <c r="AE146" i="1" s="1"/>
  <c r="AF146" i="1" s="1"/>
  <c r="Z147" i="1"/>
  <c r="AA147" i="1" s="1"/>
  <c r="AE147" i="1" s="1"/>
  <c r="AF147" i="1" s="1"/>
  <c r="Z148" i="1"/>
  <c r="AA148" i="1" s="1"/>
  <c r="AE148" i="1" s="1"/>
  <c r="AF148" i="1" s="1"/>
  <c r="Z149" i="1"/>
  <c r="AA149" i="1" s="1"/>
  <c r="AE149" i="1" s="1"/>
  <c r="AF149" i="1" s="1"/>
  <c r="Z150" i="1"/>
  <c r="AA150" i="1" s="1"/>
  <c r="AE150" i="1" s="1"/>
  <c r="AF150" i="1" s="1"/>
  <c r="Z151" i="1"/>
  <c r="AA151" i="1" s="1"/>
  <c r="AE151" i="1" s="1"/>
  <c r="AF151" i="1" s="1"/>
  <c r="Z152" i="1"/>
  <c r="AA152" i="1" s="1"/>
  <c r="AE152" i="1" s="1"/>
  <c r="AF152" i="1" s="1"/>
  <c r="Z153" i="1"/>
  <c r="AA153" i="1" s="1"/>
  <c r="AE153" i="1" s="1"/>
  <c r="AF153" i="1" s="1"/>
  <c r="Z154" i="1"/>
  <c r="AA154" i="1" s="1"/>
  <c r="Z155" i="1"/>
  <c r="AA155" i="1" s="1"/>
  <c r="Z156" i="1"/>
  <c r="AA156" i="1" s="1"/>
  <c r="Z157" i="1"/>
  <c r="AA157" i="1" s="1"/>
  <c r="AE157" i="1" s="1"/>
  <c r="AF157" i="1" s="1"/>
  <c r="Z158" i="1"/>
  <c r="AA158" i="1" s="1"/>
  <c r="AE158" i="1" s="1"/>
  <c r="AF158" i="1" s="1"/>
  <c r="Z159" i="1"/>
  <c r="AA159" i="1" s="1"/>
  <c r="AE159" i="1" s="1"/>
  <c r="AF159" i="1" s="1"/>
  <c r="Z160" i="1"/>
  <c r="AA160" i="1" s="1"/>
  <c r="AE160" i="1" s="1"/>
  <c r="AF160" i="1" s="1"/>
  <c r="Z161" i="1"/>
  <c r="AA161" i="1" s="1"/>
  <c r="AE161" i="1" s="1"/>
  <c r="AF161" i="1" s="1"/>
  <c r="Z162" i="1"/>
  <c r="AA162" i="1" s="1"/>
  <c r="AE162" i="1" s="1"/>
  <c r="AF162" i="1" s="1"/>
  <c r="Z163" i="1"/>
  <c r="AA163" i="1" s="1"/>
  <c r="AE163" i="1" s="1"/>
  <c r="AF163" i="1" s="1"/>
  <c r="Z164" i="1"/>
  <c r="AA164" i="1" s="1"/>
  <c r="AE164" i="1" s="1"/>
  <c r="AF164" i="1" s="1"/>
  <c r="Z165" i="1"/>
  <c r="AA165" i="1" s="1"/>
  <c r="AE165" i="1" s="1"/>
  <c r="AF165" i="1" s="1"/>
  <c r="Z166" i="1"/>
  <c r="AA166" i="1" s="1"/>
  <c r="AE166" i="1" s="1"/>
  <c r="AF166" i="1" s="1"/>
  <c r="Z167" i="1"/>
  <c r="AA167" i="1" s="1"/>
  <c r="AE167" i="1" s="1"/>
  <c r="AF167" i="1" s="1"/>
  <c r="Z168" i="1"/>
  <c r="AA168" i="1" s="1"/>
  <c r="AE168" i="1" s="1"/>
  <c r="AF168" i="1" s="1"/>
  <c r="Z169" i="1"/>
  <c r="AA169" i="1" s="1"/>
  <c r="AE169" i="1" s="1"/>
  <c r="AF169" i="1" s="1"/>
  <c r="Z170" i="1"/>
  <c r="AA170" i="1" s="1"/>
  <c r="AE170" i="1" s="1"/>
  <c r="AF170" i="1" s="1"/>
  <c r="Z171" i="1"/>
  <c r="AA171" i="1" s="1"/>
  <c r="AE171" i="1" s="1"/>
  <c r="AF171" i="1" s="1"/>
  <c r="Z172" i="1"/>
  <c r="AA172" i="1" s="1"/>
  <c r="AE172" i="1" s="1"/>
  <c r="AF172" i="1" s="1"/>
  <c r="Z173" i="1"/>
  <c r="AA173" i="1" s="1"/>
  <c r="AE173" i="1" s="1"/>
  <c r="AF173" i="1" s="1"/>
  <c r="Z174" i="1"/>
  <c r="AA174" i="1" s="1"/>
  <c r="Z175" i="1"/>
  <c r="AA175" i="1" s="1"/>
  <c r="AE175" i="1" s="1"/>
  <c r="AF175" i="1" s="1"/>
  <c r="Z176" i="1"/>
  <c r="AA176" i="1" s="1"/>
  <c r="Z177" i="1"/>
  <c r="AA177" i="1" s="1"/>
  <c r="Z178" i="1"/>
  <c r="AA178" i="1" s="1"/>
  <c r="AE178" i="1" s="1"/>
  <c r="AF178" i="1" s="1"/>
  <c r="Z179" i="1"/>
  <c r="AA179" i="1" s="1"/>
  <c r="AE179" i="1" s="1"/>
  <c r="AF179" i="1" s="1"/>
  <c r="Z180" i="1"/>
  <c r="AA180" i="1" s="1"/>
  <c r="AE180" i="1" s="1"/>
  <c r="AF180" i="1" s="1"/>
  <c r="Z181" i="1"/>
  <c r="AA181" i="1" s="1"/>
  <c r="Z182" i="1"/>
  <c r="AA182" i="1" s="1"/>
  <c r="Z183" i="1"/>
  <c r="AA183" i="1" s="1"/>
  <c r="AE183" i="1" s="1"/>
  <c r="AF183" i="1" s="1"/>
  <c r="Z184" i="1"/>
  <c r="AA184" i="1" s="1"/>
  <c r="Z185" i="1"/>
  <c r="AA185" i="1" s="1"/>
  <c r="AE185" i="1" s="1"/>
  <c r="AF185" i="1" s="1"/>
  <c r="Z186" i="1"/>
  <c r="AA186" i="1" s="1"/>
  <c r="AE186" i="1" s="1"/>
  <c r="AF186" i="1" s="1"/>
  <c r="Z187" i="1"/>
  <c r="AA187" i="1" s="1"/>
  <c r="Z188" i="1"/>
  <c r="AA188" i="1" s="1"/>
  <c r="AE188" i="1" s="1"/>
  <c r="AF188" i="1" s="1"/>
  <c r="Z189" i="1"/>
  <c r="AA189" i="1" s="1"/>
  <c r="Z190" i="1"/>
  <c r="AA190" i="1" s="1"/>
  <c r="Z191" i="1"/>
  <c r="AA191" i="1" s="1"/>
  <c r="Z192" i="1"/>
  <c r="AA192" i="1" s="1"/>
  <c r="Z193" i="1"/>
  <c r="AA193" i="1" s="1"/>
  <c r="AE193" i="1" s="1"/>
  <c r="AF193" i="1" s="1"/>
  <c r="Z194" i="1"/>
  <c r="AA194" i="1" s="1"/>
  <c r="Z195" i="1"/>
  <c r="AA195" i="1" s="1"/>
  <c r="AE195" i="1" s="1"/>
  <c r="AF195" i="1" s="1"/>
  <c r="Z196" i="1"/>
  <c r="AA196" i="1" s="1"/>
  <c r="Z197" i="1"/>
  <c r="AA197" i="1" s="1"/>
  <c r="AE197" i="1" s="1"/>
  <c r="AF197" i="1" s="1"/>
  <c r="Z198" i="1"/>
  <c r="AA198" i="1" s="1"/>
  <c r="AE198" i="1" s="1"/>
  <c r="AF198" i="1" s="1"/>
  <c r="Z199" i="1"/>
  <c r="AA199" i="1" s="1"/>
  <c r="Z200" i="1"/>
  <c r="AA200" i="1" s="1"/>
  <c r="AE200" i="1" s="1"/>
  <c r="AF200" i="1" s="1"/>
  <c r="Z201" i="1"/>
  <c r="AA201" i="1" s="1"/>
  <c r="AE201" i="1" s="1"/>
  <c r="AF201" i="1" s="1"/>
  <c r="Z202" i="1"/>
  <c r="AA202" i="1" s="1"/>
  <c r="AE202" i="1" s="1"/>
  <c r="AF202" i="1" s="1"/>
  <c r="Z203" i="1"/>
  <c r="AA203" i="1" s="1"/>
  <c r="AE203" i="1" s="1"/>
  <c r="AF203" i="1" s="1"/>
  <c r="Z204" i="1"/>
  <c r="AA204" i="1" s="1"/>
  <c r="AE204" i="1" s="1"/>
  <c r="AF204" i="1" s="1"/>
  <c r="Z205" i="1"/>
  <c r="AA205" i="1" s="1"/>
  <c r="AE205" i="1" s="1"/>
  <c r="AF205" i="1" s="1"/>
  <c r="Z206" i="1"/>
  <c r="AA206" i="1" s="1"/>
  <c r="AE206" i="1" s="1"/>
  <c r="AF206" i="1" s="1"/>
  <c r="Z207" i="1"/>
  <c r="AA207" i="1" s="1"/>
  <c r="AE207" i="1" s="1"/>
  <c r="AF207" i="1" s="1"/>
  <c r="Z208" i="1"/>
  <c r="AA208" i="1" s="1"/>
  <c r="AE208" i="1" s="1"/>
  <c r="AF208" i="1" s="1"/>
  <c r="Z209" i="1"/>
  <c r="AA209" i="1" s="1"/>
  <c r="AE209" i="1" s="1"/>
  <c r="AF209" i="1" s="1"/>
  <c r="Z210" i="1"/>
  <c r="AA210" i="1" s="1"/>
  <c r="Z211" i="1"/>
  <c r="AA211" i="1" s="1"/>
  <c r="AE211" i="1" s="1"/>
  <c r="AF211" i="1" s="1"/>
  <c r="Z212" i="1"/>
  <c r="AA212" i="1" s="1"/>
  <c r="AE212" i="1" s="1"/>
  <c r="AF212" i="1" s="1"/>
  <c r="Z213" i="1"/>
  <c r="AA213" i="1" s="1"/>
  <c r="AE213" i="1" s="1"/>
  <c r="AF213" i="1" s="1"/>
  <c r="Z214" i="1"/>
  <c r="AA214" i="1" s="1"/>
  <c r="AE214" i="1" s="1"/>
  <c r="AF214" i="1" s="1"/>
  <c r="Z215" i="1"/>
  <c r="AA215" i="1" s="1"/>
  <c r="AE215" i="1" s="1"/>
  <c r="AF215" i="1" s="1"/>
  <c r="Z216" i="1"/>
  <c r="AA216" i="1" s="1"/>
  <c r="AE216" i="1" s="1"/>
  <c r="AF216" i="1" s="1"/>
  <c r="Z217" i="1"/>
  <c r="AA217" i="1" s="1"/>
  <c r="AE217" i="1" s="1"/>
  <c r="AF217" i="1" s="1"/>
  <c r="Z218" i="1"/>
  <c r="AA218" i="1" s="1"/>
  <c r="AE218" i="1" s="1"/>
  <c r="AF218" i="1" s="1"/>
  <c r="Z219" i="1"/>
  <c r="AA219" i="1" s="1"/>
  <c r="AE219" i="1" s="1"/>
  <c r="AF219" i="1" s="1"/>
  <c r="Z220" i="1"/>
  <c r="AA220" i="1" s="1"/>
  <c r="AE220" i="1" s="1"/>
  <c r="AF220" i="1" s="1"/>
  <c r="Z221" i="1"/>
  <c r="AA221" i="1" s="1"/>
  <c r="AE221" i="1" s="1"/>
  <c r="AF221" i="1" s="1"/>
  <c r="Z222" i="1"/>
  <c r="AA222" i="1" s="1"/>
  <c r="AE222" i="1" s="1"/>
  <c r="AF222" i="1" s="1"/>
  <c r="Z223" i="1"/>
  <c r="AA223" i="1" s="1"/>
  <c r="AE223" i="1" s="1"/>
  <c r="AF223" i="1" s="1"/>
  <c r="Z224" i="1"/>
  <c r="AA224" i="1" s="1"/>
  <c r="AE224" i="1" s="1"/>
  <c r="AF224" i="1" s="1"/>
  <c r="Z225" i="1"/>
  <c r="AA225" i="1" s="1"/>
  <c r="AE225" i="1" s="1"/>
  <c r="AF225" i="1" s="1"/>
  <c r="Z226" i="1"/>
  <c r="AA226" i="1" s="1"/>
  <c r="AE226" i="1" s="1"/>
  <c r="AF226" i="1" s="1"/>
  <c r="Z227" i="1"/>
  <c r="AA227" i="1" s="1"/>
  <c r="AE227" i="1" s="1"/>
  <c r="AF227" i="1" s="1"/>
  <c r="Z228" i="1"/>
  <c r="AA228" i="1" s="1"/>
  <c r="AE228" i="1" s="1"/>
  <c r="AF228" i="1" s="1"/>
  <c r="Z229" i="1"/>
  <c r="AA229" i="1" s="1"/>
  <c r="AE229" i="1" s="1"/>
  <c r="AF229" i="1" s="1"/>
  <c r="Z230" i="1"/>
  <c r="AA230" i="1" s="1"/>
  <c r="AE230" i="1" s="1"/>
  <c r="AF230" i="1" s="1"/>
  <c r="Z231" i="1"/>
  <c r="AA231" i="1" s="1"/>
  <c r="AE231" i="1" s="1"/>
  <c r="AF231" i="1" s="1"/>
  <c r="Z232" i="1"/>
  <c r="AA232" i="1" s="1"/>
  <c r="AE232" i="1" s="1"/>
  <c r="AF232" i="1" s="1"/>
  <c r="Z233" i="1"/>
  <c r="AA233" i="1" s="1"/>
  <c r="AE233" i="1" s="1"/>
  <c r="AF233" i="1" s="1"/>
  <c r="Z234" i="1"/>
  <c r="AA234" i="1" s="1"/>
  <c r="Z235" i="1"/>
  <c r="AA235" i="1" s="1"/>
  <c r="Z236" i="1"/>
  <c r="AA236" i="1" s="1"/>
  <c r="AE236" i="1" s="1"/>
  <c r="AF236" i="1" s="1"/>
  <c r="Z237" i="1"/>
  <c r="AA237" i="1" s="1"/>
  <c r="AE237" i="1" s="1"/>
  <c r="AF237" i="1" s="1"/>
  <c r="Z238" i="1"/>
  <c r="AA238" i="1" s="1"/>
  <c r="AE238" i="1" s="1"/>
  <c r="AF238" i="1" s="1"/>
  <c r="Z239" i="1"/>
  <c r="AA239" i="1" s="1"/>
  <c r="AE239" i="1" s="1"/>
  <c r="AF239" i="1" s="1"/>
  <c r="Z240" i="1"/>
  <c r="AA240" i="1" s="1"/>
  <c r="AE240" i="1" s="1"/>
  <c r="AF240" i="1" s="1"/>
  <c r="Z241" i="1"/>
  <c r="AA241" i="1" s="1"/>
  <c r="AE241" i="1" s="1"/>
  <c r="AF241" i="1" s="1"/>
  <c r="Z242" i="1"/>
  <c r="AA242" i="1" s="1"/>
  <c r="AE242" i="1" s="1"/>
  <c r="AF242" i="1" s="1"/>
  <c r="Z243" i="1"/>
  <c r="AA243" i="1" s="1"/>
  <c r="AE243" i="1" s="1"/>
  <c r="AF243" i="1" s="1"/>
  <c r="Z244" i="1"/>
  <c r="AA244" i="1" s="1"/>
  <c r="AE244" i="1" s="1"/>
  <c r="AF244" i="1" s="1"/>
  <c r="Z245" i="1"/>
  <c r="AA245" i="1" s="1"/>
  <c r="AE245" i="1" s="1"/>
  <c r="AF245" i="1" s="1"/>
  <c r="Z246" i="1"/>
  <c r="AA246" i="1" s="1"/>
  <c r="AE246" i="1" s="1"/>
  <c r="AF246" i="1" s="1"/>
  <c r="Z247" i="1"/>
  <c r="AA247" i="1" s="1"/>
  <c r="AE247" i="1" s="1"/>
  <c r="AF247" i="1" s="1"/>
  <c r="Z248" i="1"/>
  <c r="AA248" i="1" s="1"/>
  <c r="AE248" i="1" s="1"/>
  <c r="AF248" i="1" s="1"/>
  <c r="Z249" i="1"/>
  <c r="AA249" i="1" s="1"/>
  <c r="Z250" i="1"/>
  <c r="AA250" i="1" s="1"/>
  <c r="AE250" i="1" s="1"/>
  <c r="AF250" i="1" s="1"/>
  <c r="Z251" i="1"/>
  <c r="AA251" i="1" s="1"/>
  <c r="AE251" i="1" s="1"/>
  <c r="AF251" i="1" s="1"/>
  <c r="Z252" i="1"/>
  <c r="AA252" i="1" s="1"/>
  <c r="Z253" i="1"/>
  <c r="AA253" i="1" s="1"/>
  <c r="AE253" i="1" s="1"/>
  <c r="AF253" i="1" s="1"/>
  <c r="Z254" i="1"/>
  <c r="AA254" i="1" s="1"/>
  <c r="Z255" i="1"/>
  <c r="AA255" i="1" s="1"/>
  <c r="AE255" i="1" s="1"/>
  <c r="AF255" i="1" s="1"/>
  <c r="Z256" i="1"/>
  <c r="AA256" i="1" s="1"/>
  <c r="AE256" i="1" s="1"/>
  <c r="AF256" i="1" s="1"/>
  <c r="Z257" i="1"/>
  <c r="AA257" i="1" s="1"/>
  <c r="Z258" i="1"/>
  <c r="AA258" i="1" s="1"/>
  <c r="AE258" i="1" s="1"/>
  <c r="AF258" i="1" s="1"/>
  <c r="Z259" i="1"/>
  <c r="AA259" i="1" s="1"/>
  <c r="AE259" i="1" s="1"/>
  <c r="AF259" i="1" s="1"/>
  <c r="Z260" i="1"/>
  <c r="AA260" i="1" s="1"/>
  <c r="AE260" i="1" s="1"/>
  <c r="AF260" i="1" s="1"/>
  <c r="Z261" i="1"/>
  <c r="AA261" i="1" s="1"/>
  <c r="AE261" i="1" s="1"/>
  <c r="AF261" i="1" s="1"/>
  <c r="Z262" i="1"/>
  <c r="AA262" i="1" s="1"/>
  <c r="AE262" i="1" s="1"/>
  <c r="AF262" i="1" s="1"/>
  <c r="Z263" i="1"/>
  <c r="AA263" i="1" s="1"/>
  <c r="AE263" i="1" s="1"/>
  <c r="AF263" i="1" s="1"/>
  <c r="Z264" i="1"/>
  <c r="AA264" i="1" s="1"/>
  <c r="AE264" i="1" s="1"/>
  <c r="AF264" i="1" s="1"/>
  <c r="Z265" i="1"/>
  <c r="AA265" i="1" s="1"/>
  <c r="Z266" i="1"/>
  <c r="AA266" i="1" s="1"/>
  <c r="Z267" i="1"/>
  <c r="AA267" i="1" s="1"/>
  <c r="Z268" i="1"/>
  <c r="AA268" i="1" s="1"/>
  <c r="Z269" i="1"/>
  <c r="AA269" i="1" s="1"/>
  <c r="Z270" i="1"/>
  <c r="AA270" i="1" s="1"/>
  <c r="AE270" i="1" s="1"/>
  <c r="AF270" i="1" s="1"/>
  <c r="Z271" i="1"/>
  <c r="AA271" i="1" s="1"/>
  <c r="Z272" i="1"/>
  <c r="AA272" i="1" s="1"/>
  <c r="Z273" i="1"/>
  <c r="AA273" i="1" s="1"/>
  <c r="AE273" i="1" s="1"/>
  <c r="AF273" i="1" s="1"/>
  <c r="Z274" i="1"/>
  <c r="AA274" i="1" s="1"/>
  <c r="AE274" i="1" s="1"/>
  <c r="AF274" i="1" s="1"/>
  <c r="Z275" i="1"/>
  <c r="AA275" i="1" s="1"/>
  <c r="AE275" i="1" s="1"/>
  <c r="AF275" i="1" s="1"/>
  <c r="Z276" i="1"/>
  <c r="AA276" i="1" s="1"/>
  <c r="AE276" i="1" s="1"/>
  <c r="AF276" i="1" s="1"/>
  <c r="Z277" i="1"/>
  <c r="AA277" i="1" s="1"/>
  <c r="Z278" i="1"/>
  <c r="AA278" i="1" s="1"/>
  <c r="Z279" i="1"/>
  <c r="AA279" i="1" s="1"/>
  <c r="Z280" i="1"/>
  <c r="AA280" i="1" s="1"/>
  <c r="Z281" i="1"/>
  <c r="AA281" i="1" s="1"/>
  <c r="Z282" i="1"/>
  <c r="AA282" i="1" s="1"/>
  <c r="AE282" i="1" s="1"/>
  <c r="AF282" i="1" s="1"/>
  <c r="Z283" i="1"/>
  <c r="AA283" i="1" s="1"/>
  <c r="Z284" i="1"/>
  <c r="AA284" i="1" s="1"/>
  <c r="AE284" i="1" s="1"/>
  <c r="AF284" i="1" s="1"/>
  <c r="Z285" i="1"/>
  <c r="AA285" i="1" s="1"/>
  <c r="AE285" i="1" s="1"/>
  <c r="AF285" i="1" s="1"/>
  <c r="Z286" i="1"/>
  <c r="AA286" i="1" s="1"/>
  <c r="Z287" i="1"/>
  <c r="AA287" i="1" s="1"/>
  <c r="AE287" i="1" s="1"/>
  <c r="AF287" i="1" s="1"/>
  <c r="Z288" i="1"/>
  <c r="AA288" i="1" s="1"/>
  <c r="AE288" i="1" s="1"/>
  <c r="AF288" i="1" s="1"/>
  <c r="Z289" i="1"/>
  <c r="AA289" i="1" s="1"/>
  <c r="Z290" i="1"/>
  <c r="AA290" i="1" s="1"/>
  <c r="Z291" i="1"/>
  <c r="AA291" i="1" s="1"/>
  <c r="Z292" i="1"/>
  <c r="AA292" i="1" s="1"/>
  <c r="Z293" i="1"/>
  <c r="AA293" i="1" s="1"/>
  <c r="Z294" i="1"/>
  <c r="AA294" i="1" s="1"/>
  <c r="Z295" i="1"/>
  <c r="AA295" i="1" s="1"/>
  <c r="Z296" i="1"/>
  <c r="AA296" i="1" s="1"/>
  <c r="AE296" i="1" s="1"/>
  <c r="AF296" i="1" s="1"/>
  <c r="Z297" i="1"/>
  <c r="AA297" i="1" s="1"/>
  <c r="Z298" i="1"/>
  <c r="AA298" i="1" s="1"/>
  <c r="Z299" i="1"/>
  <c r="AA299" i="1" s="1"/>
  <c r="Z300" i="1"/>
  <c r="AA300" i="1" s="1"/>
  <c r="Z301" i="1"/>
  <c r="AA301" i="1" s="1"/>
  <c r="Z302" i="1"/>
  <c r="AA302" i="1" s="1"/>
  <c r="Z303" i="1"/>
  <c r="AA303" i="1" s="1"/>
  <c r="Z304" i="1"/>
  <c r="AA304" i="1" s="1"/>
  <c r="Z305" i="1"/>
  <c r="AA305" i="1" s="1"/>
  <c r="Z306" i="1"/>
  <c r="AA306" i="1" s="1"/>
  <c r="Z307" i="1"/>
  <c r="AA307" i="1" s="1"/>
  <c r="AE307" i="1" s="1"/>
  <c r="AF307" i="1" s="1"/>
  <c r="Z308" i="1"/>
  <c r="AA308" i="1" s="1"/>
  <c r="Z309" i="1"/>
  <c r="AA309" i="1" s="1"/>
  <c r="AE309" i="1" s="1"/>
  <c r="AF309" i="1" s="1"/>
  <c r="Z310" i="1"/>
  <c r="AA310" i="1" s="1"/>
  <c r="AE310" i="1" s="1"/>
  <c r="AF310" i="1" s="1"/>
  <c r="Z311" i="1"/>
  <c r="AA311" i="1" s="1"/>
  <c r="AE311" i="1" s="1"/>
  <c r="AF311" i="1" s="1"/>
  <c r="Z312" i="1"/>
  <c r="AA312" i="1" s="1"/>
  <c r="AE312" i="1" s="1"/>
  <c r="AF312" i="1" s="1"/>
  <c r="Z313" i="1"/>
  <c r="AA313" i="1" s="1"/>
  <c r="Z314" i="1"/>
  <c r="AA314" i="1" s="1"/>
  <c r="AE314" i="1" s="1"/>
  <c r="AF314" i="1" s="1"/>
  <c r="Z315" i="1"/>
  <c r="AA315" i="1" s="1"/>
  <c r="AE315" i="1" s="1"/>
  <c r="AF315" i="1" s="1"/>
  <c r="Z316" i="1"/>
  <c r="AA316" i="1" s="1"/>
  <c r="AE316" i="1" s="1"/>
  <c r="AF316" i="1" s="1"/>
  <c r="Z317" i="1"/>
  <c r="AA317" i="1" s="1"/>
  <c r="Z318" i="1"/>
  <c r="AA318" i="1" s="1"/>
  <c r="Z319" i="1"/>
  <c r="AA319" i="1" s="1"/>
  <c r="Z320" i="1"/>
  <c r="AA320" i="1" s="1"/>
  <c r="AE320" i="1" s="1"/>
  <c r="AF320" i="1" s="1"/>
  <c r="Z321" i="1"/>
  <c r="AA321" i="1" s="1"/>
  <c r="AE321" i="1" s="1"/>
  <c r="AF321" i="1" s="1"/>
  <c r="Z322" i="1"/>
  <c r="AA322" i="1" s="1"/>
  <c r="AE322" i="1" s="1"/>
  <c r="AF322" i="1" s="1"/>
  <c r="Z323" i="1"/>
  <c r="AA323" i="1" s="1"/>
  <c r="AE323" i="1" s="1"/>
  <c r="AF323" i="1" s="1"/>
  <c r="Z324" i="1"/>
  <c r="AA324" i="1" s="1"/>
  <c r="Z325" i="1"/>
  <c r="AA325" i="1" s="1"/>
  <c r="AE325" i="1" s="1"/>
  <c r="AF325" i="1" s="1"/>
  <c r="Z326" i="1"/>
  <c r="AA326" i="1" s="1"/>
  <c r="AE326" i="1" s="1"/>
  <c r="AF326" i="1" s="1"/>
  <c r="Z327" i="1"/>
  <c r="AA327" i="1" s="1"/>
  <c r="AE327" i="1" s="1"/>
  <c r="AF327" i="1" s="1"/>
  <c r="Z328" i="1"/>
  <c r="AA328" i="1" s="1"/>
  <c r="Z329" i="1"/>
  <c r="AA329" i="1" s="1"/>
  <c r="AE329" i="1" s="1"/>
  <c r="AF329" i="1" s="1"/>
  <c r="Z330" i="1"/>
  <c r="AA330" i="1" s="1"/>
  <c r="AE330" i="1" s="1"/>
  <c r="AF330" i="1" s="1"/>
  <c r="Z331" i="1"/>
  <c r="AA331" i="1" s="1"/>
  <c r="AE331" i="1" s="1"/>
  <c r="AF331" i="1" s="1"/>
  <c r="Z332" i="1"/>
  <c r="AA332" i="1" s="1"/>
  <c r="AE332" i="1" s="1"/>
  <c r="AF332" i="1" s="1"/>
  <c r="Z333" i="1"/>
  <c r="AA333" i="1" s="1"/>
  <c r="AE333" i="1" s="1"/>
  <c r="AF333" i="1" s="1"/>
  <c r="Z334" i="1"/>
  <c r="AA334" i="1" s="1"/>
  <c r="AE334" i="1" s="1"/>
  <c r="AF334" i="1" s="1"/>
  <c r="Z335" i="1"/>
  <c r="AA335" i="1" s="1"/>
  <c r="AE335" i="1" s="1"/>
  <c r="AF335" i="1" s="1"/>
  <c r="Z336" i="1"/>
  <c r="AA336" i="1" s="1"/>
  <c r="AE336" i="1" s="1"/>
  <c r="AF336" i="1" s="1"/>
  <c r="Z337" i="1"/>
  <c r="AA337" i="1" s="1"/>
  <c r="AE337" i="1" s="1"/>
  <c r="AF337" i="1" s="1"/>
  <c r="Z338" i="1"/>
  <c r="AA338" i="1" s="1"/>
  <c r="AE338" i="1" s="1"/>
  <c r="AF338" i="1" s="1"/>
  <c r="Z339" i="1"/>
  <c r="AA339" i="1" s="1"/>
  <c r="Z340" i="1"/>
  <c r="AA340" i="1" s="1"/>
  <c r="AE340" i="1" s="1"/>
  <c r="AF340" i="1" s="1"/>
  <c r="Z341" i="1"/>
  <c r="AA341" i="1" s="1"/>
  <c r="AE341" i="1" s="1"/>
  <c r="AF341" i="1" s="1"/>
  <c r="Z342" i="1"/>
  <c r="AA342" i="1" s="1"/>
  <c r="AE342" i="1" s="1"/>
  <c r="AF342" i="1" s="1"/>
  <c r="Z343" i="1"/>
  <c r="AA343" i="1" s="1"/>
  <c r="AE343" i="1" s="1"/>
  <c r="AF343" i="1" s="1"/>
  <c r="Z344" i="1"/>
  <c r="AA344" i="1" s="1"/>
  <c r="Z345" i="1"/>
  <c r="AA345" i="1" s="1"/>
  <c r="AE345" i="1" s="1"/>
  <c r="AF345" i="1" s="1"/>
  <c r="Z346" i="1"/>
  <c r="AA346" i="1" s="1"/>
  <c r="AE346" i="1" s="1"/>
  <c r="AF346" i="1" s="1"/>
  <c r="Z347" i="1"/>
  <c r="AA347" i="1" s="1"/>
  <c r="AE347" i="1" s="1"/>
  <c r="AF347" i="1" s="1"/>
  <c r="Z348" i="1"/>
  <c r="AA348" i="1" s="1"/>
  <c r="AE348" i="1" s="1"/>
  <c r="AF348" i="1" s="1"/>
  <c r="Z349" i="1"/>
  <c r="AA349" i="1" s="1"/>
  <c r="AE349" i="1" s="1"/>
  <c r="AF349" i="1" s="1"/>
  <c r="Z350" i="1"/>
  <c r="AA350" i="1" s="1"/>
  <c r="AE350" i="1" s="1"/>
  <c r="AF350" i="1" s="1"/>
  <c r="Z351" i="1"/>
  <c r="AA351" i="1" s="1"/>
  <c r="AE351" i="1" s="1"/>
  <c r="AF351" i="1" s="1"/>
  <c r="Z352" i="1"/>
  <c r="AA352" i="1" s="1"/>
  <c r="AE352" i="1" s="1"/>
  <c r="AF352" i="1" s="1"/>
  <c r="Z353" i="1"/>
  <c r="AA353" i="1" s="1"/>
  <c r="AE353" i="1" s="1"/>
  <c r="AF353" i="1" s="1"/>
  <c r="Z354" i="1"/>
  <c r="AA354" i="1" s="1"/>
  <c r="AE354" i="1" s="1"/>
  <c r="AF354" i="1" s="1"/>
  <c r="Z355" i="1"/>
  <c r="AA355" i="1" s="1"/>
  <c r="AE355" i="1" s="1"/>
  <c r="AF355" i="1" s="1"/>
  <c r="Z356" i="1"/>
  <c r="AA356" i="1" s="1"/>
  <c r="AE356" i="1" s="1"/>
  <c r="AF356" i="1" s="1"/>
  <c r="Z357" i="1"/>
  <c r="AA357" i="1" s="1"/>
  <c r="AE357" i="1" s="1"/>
  <c r="AF357" i="1" s="1"/>
  <c r="Z358" i="1"/>
  <c r="AA358" i="1" s="1"/>
  <c r="Z359" i="1"/>
  <c r="AA359" i="1" s="1"/>
  <c r="AE359" i="1" s="1"/>
  <c r="AF359" i="1" s="1"/>
  <c r="Z360" i="1"/>
  <c r="AA360" i="1" s="1"/>
  <c r="AE360" i="1" s="1"/>
  <c r="AF360" i="1" s="1"/>
  <c r="Z361" i="1"/>
  <c r="AA361" i="1" s="1"/>
  <c r="AE361" i="1" s="1"/>
  <c r="AF361" i="1" s="1"/>
  <c r="Z362" i="1"/>
  <c r="AA362" i="1" s="1"/>
  <c r="AE362" i="1" s="1"/>
  <c r="AF362" i="1" s="1"/>
  <c r="Z363" i="1"/>
  <c r="AA363" i="1" s="1"/>
  <c r="AE363" i="1" s="1"/>
  <c r="AF363" i="1" s="1"/>
  <c r="Z364" i="1"/>
  <c r="AA364" i="1" s="1"/>
  <c r="AE364" i="1" s="1"/>
  <c r="AF364" i="1" s="1"/>
  <c r="Z365" i="1"/>
  <c r="AA365" i="1" s="1"/>
  <c r="AE365" i="1" s="1"/>
  <c r="AF365" i="1" s="1"/>
  <c r="Z366" i="1"/>
  <c r="AA366" i="1" s="1"/>
  <c r="AE366" i="1" s="1"/>
  <c r="AF366" i="1" s="1"/>
  <c r="Z367" i="1"/>
  <c r="AA367" i="1" s="1"/>
  <c r="AE367" i="1" s="1"/>
  <c r="AF367" i="1" s="1"/>
  <c r="Z368" i="1"/>
  <c r="AA368" i="1" s="1"/>
  <c r="AE368" i="1" s="1"/>
  <c r="AF368" i="1" s="1"/>
  <c r="Z369" i="1"/>
  <c r="AA369" i="1" s="1"/>
  <c r="Z370" i="1"/>
  <c r="AA370" i="1" s="1"/>
  <c r="AE370" i="1" s="1"/>
  <c r="AF370" i="1" s="1"/>
  <c r="Z371" i="1"/>
  <c r="AA371" i="1" s="1"/>
  <c r="AE371" i="1" s="1"/>
  <c r="AF371" i="1" s="1"/>
  <c r="Z372" i="1"/>
  <c r="AA372" i="1" s="1"/>
  <c r="AE372" i="1" s="1"/>
  <c r="AF372" i="1" s="1"/>
  <c r="Z373" i="1"/>
  <c r="AA373" i="1" s="1"/>
  <c r="AE373" i="1" s="1"/>
  <c r="AF373" i="1" s="1"/>
  <c r="Z374" i="1"/>
  <c r="AA374" i="1" s="1"/>
  <c r="AE374" i="1" s="1"/>
  <c r="AF374" i="1" s="1"/>
  <c r="Z375" i="1"/>
  <c r="AA375" i="1" s="1"/>
  <c r="AE375" i="1" s="1"/>
  <c r="AF375" i="1" s="1"/>
  <c r="Z376" i="1"/>
  <c r="AA376" i="1" s="1"/>
  <c r="AE376" i="1" s="1"/>
  <c r="AF376" i="1" s="1"/>
  <c r="Z377" i="1"/>
  <c r="AA377" i="1" s="1"/>
  <c r="AE377" i="1" s="1"/>
  <c r="AF377" i="1" s="1"/>
  <c r="Z378" i="1"/>
  <c r="AA378" i="1" s="1"/>
  <c r="AE378" i="1" s="1"/>
  <c r="AF378" i="1" s="1"/>
  <c r="Z379" i="1"/>
  <c r="AA379" i="1" s="1"/>
  <c r="AE379" i="1" s="1"/>
  <c r="AF379" i="1" s="1"/>
  <c r="Z380" i="1"/>
  <c r="AA380" i="1" s="1"/>
  <c r="AE380" i="1" s="1"/>
  <c r="AF380" i="1" s="1"/>
  <c r="Z381" i="1"/>
  <c r="AA381" i="1" s="1"/>
  <c r="AE381" i="1" s="1"/>
  <c r="AF381" i="1" s="1"/>
  <c r="Z382" i="1"/>
  <c r="AA382" i="1" s="1"/>
  <c r="Z383" i="1"/>
  <c r="AA383" i="1" s="1"/>
  <c r="AE383" i="1" s="1"/>
  <c r="AF383" i="1" s="1"/>
  <c r="Z384" i="1"/>
  <c r="AA384" i="1" s="1"/>
  <c r="AE384" i="1" s="1"/>
  <c r="AF384" i="1" s="1"/>
  <c r="Z385" i="1"/>
  <c r="AA385" i="1" s="1"/>
  <c r="AE385" i="1" s="1"/>
  <c r="AF385" i="1" s="1"/>
  <c r="Z386" i="1"/>
  <c r="AA386" i="1" s="1"/>
  <c r="AE386" i="1" s="1"/>
  <c r="AF386" i="1" s="1"/>
  <c r="Z387" i="1"/>
  <c r="AA387" i="1" s="1"/>
  <c r="AE387" i="1" s="1"/>
  <c r="AF387" i="1" s="1"/>
  <c r="Z388" i="1"/>
  <c r="AA388" i="1" s="1"/>
  <c r="AE388" i="1" s="1"/>
  <c r="AF388" i="1" s="1"/>
  <c r="Z389" i="1"/>
  <c r="AA389" i="1" s="1"/>
  <c r="AE389" i="1" s="1"/>
  <c r="AF389" i="1" s="1"/>
  <c r="Z390" i="1"/>
  <c r="AA390" i="1" s="1"/>
  <c r="AE390" i="1" s="1"/>
  <c r="AF390" i="1" s="1"/>
  <c r="Z391" i="1"/>
  <c r="AA391" i="1" s="1"/>
  <c r="Z392" i="1"/>
  <c r="AA392" i="1" s="1"/>
  <c r="Z393" i="1"/>
  <c r="AA393" i="1" s="1"/>
  <c r="AE393" i="1" s="1"/>
  <c r="AF393" i="1" s="1"/>
  <c r="Z394" i="1"/>
  <c r="AA394" i="1" s="1"/>
  <c r="AE394" i="1" s="1"/>
  <c r="AF394" i="1" s="1"/>
  <c r="Z395" i="1"/>
  <c r="AA395" i="1" s="1"/>
  <c r="AE395" i="1" s="1"/>
  <c r="AF395" i="1" s="1"/>
  <c r="Z396" i="1"/>
  <c r="AA396" i="1" s="1"/>
  <c r="AE396" i="1" s="1"/>
  <c r="AF396" i="1" s="1"/>
  <c r="Z397" i="1"/>
  <c r="AA397" i="1" s="1"/>
  <c r="AE397" i="1" s="1"/>
  <c r="AF397" i="1" s="1"/>
  <c r="Z398" i="1"/>
  <c r="AA398" i="1" s="1"/>
  <c r="AE398" i="1" s="1"/>
  <c r="AF398" i="1" s="1"/>
  <c r="Z399" i="1"/>
  <c r="AA399" i="1" s="1"/>
  <c r="AE399" i="1" s="1"/>
  <c r="AF399" i="1" s="1"/>
  <c r="Z400" i="1"/>
  <c r="AA400" i="1" s="1"/>
  <c r="AE400" i="1" s="1"/>
  <c r="AF400" i="1" s="1"/>
  <c r="Z401" i="1"/>
  <c r="AA401" i="1" s="1"/>
  <c r="AE401" i="1" s="1"/>
  <c r="AF401" i="1" s="1"/>
  <c r="Z402" i="1"/>
  <c r="AA402" i="1" s="1"/>
  <c r="AE402" i="1" s="1"/>
  <c r="AF402" i="1" s="1"/>
  <c r="Z403" i="1"/>
  <c r="AA403" i="1" s="1"/>
  <c r="AE403" i="1" s="1"/>
  <c r="AF403" i="1" s="1"/>
  <c r="Z404" i="1"/>
  <c r="AA404" i="1" s="1"/>
  <c r="AE404" i="1" s="1"/>
  <c r="AF404" i="1" s="1"/>
  <c r="Z405" i="1"/>
  <c r="AA405" i="1" s="1"/>
  <c r="AE405" i="1" s="1"/>
  <c r="AF405" i="1" s="1"/>
  <c r="Z406" i="1"/>
  <c r="AA406" i="1" s="1"/>
  <c r="Z407" i="1"/>
  <c r="AA407" i="1" s="1"/>
  <c r="AE407" i="1" s="1"/>
  <c r="AF407" i="1" s="1"/>
  <c r="Z408" i="1"/>
  <c r="AA408" i="1" s="1"/>
  <c r="AE408" i="1" s="1"/>
  <c r="AF408" i="1" s="1"/>
  <c r="Z409" i="1"/>
  <c r="AA409" i="1" s="1"/>
  <c r="AE409" i="1" s="1"/>
  <c r="AF409" i="1" s="1"/>
  <c r="Z410" i="1"/>
  <c r="AA410" i="1" s="1"/>
  <c r="AE410" i="1" s="1"/>
  <c r="AF410" i="1" s="1"/>
  <c r="Z411" i="1"/>
  <c r="AA411" i="1" s="1"/>
  <c r="AE411" i="1" s="1"/>
  <c r="AF411" i="1" s="1"/>
  <c r="Z412" i="1"/>
  <c r="AA412" i="1" s="1"/>
  <c r="AE412" i="1" s="1"/>
  <c r="AF412" i="1" s="1"/>
  <c r="Z413" i="1"/>
  <c r="AA413" i="1" s="1"/>
  <c r="Z414" i="1"/>
  <c r="AA414" i="1" s="1"/>
  <c r="Z415" i="1"/>
  <c r="AA415" i="1" s="1"/>
  <c r="AE415" i="1" s="1"/>
  <c r="AF415" i="1" s="1"/>
  <c r="Z416" i="1"/>
  <c r="AA416" i="1" s="1"/>
  <c r="AE416" i="1" s="1"/>
  <c r="AF416" i="1" s="1"/>
  <c r="Z417" i="1"/>
  <c r="AA417" i="1" s="1"/>
  <c r="AE417" i="1" s="1"/>
  <c r="AF417" i="1" s="1"/>
  <c r="Z418" i="1"/>
  <c r="AA418" i="1" s="1"/>
  <c r="AE418" i="1" s="1"/>
  <c r="AF418" i="1" s="1"/>
  <c r="Z419" i="1"/>
  <c r="AA419" i="1" s="1"/>
  <c r="AE419" i="1" s="1"/>
  <c r="AF419" i="1" s="1"/>
  <c r="Z420" i="1"/>
  <c r="AA420" i="1" s="1"/>
  <c r="AE420" i="1" s="1"/>
  <c r="AF420" i="1" s="1"/>
  <c r="Z421" i="1"/>
  <c r="AA421" i="1" s="1"/>
  <c r="AE421" i="1" s="1"/>
  <c r="AF421" i="1" s="1"/>
  <c r="Z422" i="1"/>
  <c r="AA422" i="1" s="1"/>
  <c r="AE422" i="1" s="1"/>
  <c r="AF422" i="1" s="1"/>
  <c r="Z423" i="1"/>
  <c r="AA423" i="1" s="1"/>
  <c r="AE423" i="1" s="1"/>
  <c r="AF423" i="1" s="1"/>
  <c r="Z424" i="1"/>
  <c r="AA424" i="1" s="1"/>
  <c r="AE424" i="1" s="1"/>
  <c r="AF424" i="1" s="1"/>
  <c r="Z425" i="1"/>
  <c r="AA425" i="1" s="1"/>
  <c r="AE425" i="1" s="1"/>
  <c r="AF425" i="1" s="1"/>
  <c r="Z426" i="1"/>
  <c r="AA426" i="1" s="1"/>
  <c r="AE426" i="1" s="1"/>
  <c r="AF426" i="1" s="1"/>
  <c r="Z427" i="1"/>
  <c r="AA427" i="1" s="1"/>
  <c r="AE427" i="1" s="1"/>
  <c r="AF427" i="1" s="1"/>
  <c r="Z428" i="1"/>
  <c r="AA428" i="1" s="1"/>
  <c r="AE428" i="1" s="1"/>
  <c r="AF428" i="1" s="1"/>
  <c r="Z429" i="1"/>
  <c r="AA429" i="1" s="1"/>
  <c r="AE429" i="1" s="1"/>
  <c r="AF429" i="1" s="1"/>
  <c r="Z430" i="1"/>
  <c r="AA430" i="1" s="1"/>
  <c r="AE430" i="1" s="1"/>
  <c r="AF430" i="1" s="1"/>
  <c r="Z431" i="1"/>
  <c r="AA431" i="1" s="1"/>
  <c r="AE431" i="1" s="1"/>
  <c r="AF431" i="1" s="1"/>
  <c r="Z432" i="1"/>
  <c r="AA432" i="1" s="1"/>
  <c r="AE432" i="1" s="1"/>
  <c r="AF432" i="1" s="1"/>
  <c r="Z433" i="1"/>
  <c r="AA433" i="1" s="1"/>
  <c r="AE433" i="1" s="1"/>
  <c r="AF433" i="1" s="1"/>
  <c r="Z434" i="1"/>
  <c r="AA434" i="1" s="1"/>
  <c r="AE434" i="1" s="1"/>
  <c r="AF434" i="1" s="1"/>
  <c r="Z435" i="1"/>
  <c r="AA435" i="1" s="1"/>
  <c r="AE435" i="1" s="1"/>
  <c r="AF435" i="1" s="1"/>
  <c r="Z436" i="1"/>
  <c r="AA436" i="1" s="1"/>
  <c r="Z437" i="1"/>
  <c r="AA437" i="1" s="1"/>
  <c r="AE437" i="1" s="1"/>
  <c r="AF437" i="1" s="1"/>
  <c r="Z438" i="1"/>
  <c r="AA438" i="1" s="1"/>
  <c r="AE438" i="1" s="1"/>
  <c r="AF438" i="1" s="1"/>
  <c r="Z439" i="1"/>
  <c r="AA439" i="1" s="1"/>
  <c r="AE439" i="1" s="1"/>
  <c r="AF439" i="1" s="1"/>
  <c r="Z440" i="1"/>
  <c r="AA440" i="1" s="1"/>
  <c r="AE440" i="1" s="1"/>
  <c r="AF440" i="1" s="1"/>
  <c r="Z441" i="1"/>
  <c r="AA441" i="1" s="1"/>
  <c r="AE441" i="1" s="1"/>
  <c r="AF441" i="1" s="1"/>
  <c r="Z442" i="1"/>
  <c r="AA442" i="1" s="1"/>
  <c r="AE442" i="1" s="1"/>
  <c r="AF442" i="1" s="1"/>
  <c r="Z443" i="1"/>
  <c r="AA443" i="1" s="1"/>
  <c r="AE443" i="1" s="1"/>
  <c r="AF443" i="1" s="1"/>
  <c r="Z444" i="1"/>
  <c r="AA444" i="1" s="1"/>
  <c r="AE444" i="1" s="1"/>
  <c r="AF444" i="1" s="1"/>
  <c r="Z445" i="1"/>
  <c r="AA445" i="1" s="1"/>
  <c r="AE445" i="1" s="1"/>
  <c r="AF445" i="1" s="1"/>
  <c r="Z446" i="1"/>
  <c r="AA446" i="1" s="1"/>
  <c r="AE446" i="1" s="1"/>
  <c r="AF446" i="1" s="1"/>
  <c r="Z447" i="1"/>
  <c r="AA447" i="1" s="1"/>
  <c r="AE447" i="1" s="1"/>
  <c r="AF447" i="1" s="1"/>
  <c r="Z448" i="1"/>
  <c r="AA448" i="1" s="1"/>
  <c r="Z449" i="1"/>
  <c r="AA449" i="1" s="1"/>
  <c r="AE449" i="1" s="1"/>
  <c r="AF449" i="1" s="1"/>
  <c r="Z450" i="1"/>
  <c r="AA450" i="1" s="1"/>
  <c r="AE450" i="1" s="1"/>
  <c r="AF450" i="1" s="1"/>
  <c r="Z451" i="1"/>
  <c r="AA451" i="1" s="1"/>
  <c r="AE451" i="1" s="1"/>
  <c r="AF451" i="1" s="1"/>
  <c r="Z452" i="1"/>
  <c r="AA452" i="1" s="1"/>
  <c r="AE452" i="1" s="1"/>
  <c r="AF452" i="1" s="1"/>
  <c r="Z453" i="1"/>
  <c r="AA453" i="1" s="1"/>
  <c r="AE453" i="1" s="1"/>
  <c r="AF453" i="1" s="1"/>
  <c r="Z454" i="1"/>
  <c r="AA454" i="1" s="1"/>
  <c r="AE454" i="1" s="1"/>
  <c r="AF454" i="1" s="1"/>
  <c r="Z455" i="1"/>
  <c r="AA455" i="1" s="1"/>
  <c r="Z456" i="1"/>
  <c r="AA456" i="1" s="1"/>
  <c r="AE456" i="1" s="1"/>
  <c r="AF456" i="1" s="1"/>
  <c r="Z457" i="1"/>
  <c r="AA457" i="1" s="1"/>
  <c r="AE457" i="1" s="1"/>
  <c r="AF457" i="1" s="1"/>
  <c r="Z458" i="1"/>
  <c r="AA458" i="1" s="1"/>
  <c r="AE458" i="1" s="1"/>
  <c r="AF458" i="1" s="1"/>
  <c r="Z459" i="1"/>
  <c r="AA459" i="1" s="1"/>
  <c r="Z460" i="1"/>
  <c r="AA460" i="1" s="1"/>
  <c r="AE460" i="1" s="1"/>
  <c r="AF460" i="1" s="1"/>
  <c r="Z461" i="1"/>
  <c r="AA461" i="1" s="1"/>
  <c r="AE461" i="1" s="1"/>
  <c r="AF461" i="1" s="1"/>
  <c r="Z462" i="1"/>
  <c r="AA462" i="1" s="1"/>
  <c r="AE462" i="1" s="1"/>
  <c r="AF462" i="1" s="1"/>
  <c r="Z463" i="1"/>
  <c r="AA463" i="1" s="1"/>
  <c r="AE463" i="1" s="1"/>
  <c r="AF463" i="1" s="1"/>
  <c r="Z464" i="1"/>
  <c r="AA464" i="1" s="1"/>
  <c r="AE464" i="1" s="1"/>
  <c r="AF464" i="1" s="1"/>
  <c r="Z465" i="1"/>
  <c r="AA465" i="1" s="1"/>
  <c r="AE465" i="1" s="1"/>
  <c r="AF465" i="1" s="1"/>
  <c r="Z466" i="1"/>
  <c r="AA466" i="1" s="1"/>
  <c r="AE466" i="1" s="1"/>
  <c r="AF466" i="1" s="1"/>
  <c r="Z467" i="1"/>
  <c r="AA467" i="1" s="1"/>
  <c r="AE467" i="1" s="1"/>
  <c r="AF467" i="1" s="1"/>
  <c r="Z468" i="1"/>
  <c r="AA468" i="1" s="1"/>
  <c r="Z469" i="1"/>
  <c r="AA469" i="1" s="1"/>
  <c r="AE469" i="1" s="1"/>
  <c r="AF469" i="1" s="1"/>
  <c r="Z470" i="1"/>
  <c r="AA470" i="1" s="1"/>
  <c r="AE470" i="1" s="1"/>
  <c r="AF470" i="1" s="1"/>
  <c r="Z471" i="1"/>
  <c r="AA471" i="1" s="1"/>
  <c r="AE471" i="1" s="1"/>
  <c r="AF471" i="1" s="1"/>
  <c r="Z472" i="1"/>
  <c r="AA472" i="1" s="1"/>
  <c r="AE472" i="1" s="1"/>
  <c r="AF472" i="1" s="1"/>
  <c r="Z473" i="1"/>
  <c r="AA473" i="1" s="1"/>
  <c r="AE473" i="1" s="1"/>
  <c r="AF473" i="1" s="1"/>
  <c r="Z474" i="1"/>
  <c r="AA474" i="1" s="1"/>
  <c r="AE474" i="1" s="1"/>
  <c r="AF474" i="1" s="1"/>
  <c r="Z475" i="1"/>
  <c r="AA475" i="1" s="1"/>
  <c r="AE475" i="1" s="1"/>
  <c r="AF475" i="1" s="1"/>
  <c r="Z476" i="1"/>
  <c r="AA476" i="1" s="1"/>
  <c r="AE476" i="1" s="1"/>
  <c r="AF476" i="1" s="1"/>
  <c r="Z477" i="1"/>
  <c r="AA477" i="1" s="1"/>
  <c r="Z478" i="1"/>
  <c r="AA478" i="1" s="1"/>
  <c r="AE478" i="1" s="1"/>
  <c r="AF478" i="1" s="1"/>
  <c r="Z479" i="1"/>
  <c r="AA479" i="1" s="1"/>
  <c r="AE479" i="1" s="1"/>
  <c r="AF479" i="1" s="1"/>
  <c r="Z480" i="1"/>
  <c r="AA480" i="1" s="1"/>
  <c r="AE480" i="1" s="1"/>
  <c r="AF480" i="1" s="1"/>
  <c r="Z481" i="1"/>
  <c r="AA481" i="1" s="1"/>
  <c r="AE481" i="1" s="1"/>
  <c r="AF481" i="1" s="1"/>
  <c r="Z482" i="1"/>
  <c r="AA482" i="1" s="1"/>
  <c r="AE482" i="1" s="1"/>
  <c r="AF482" i="1" s="1"/>
  <c r="Z483" i="1"/>
  <c r="AA483" i="1" s="1"/>
  <c r="AE483" i="1" s="1"/>
  <c r="AF483" i="1" s="1"/>
  <c r="Z484" i="1"/>
  <c r="AA484" i="1" s="1"/>
  <c r="AE484" i="1" s="1"/>
  <c r="AF484" i="1" s="1"/>
  <c r="Z485" i="1"/>
  <c r="AA485" i="1" s="1"/>
  <c r="AE485" i="1" s="1"/>
  <c r="AF485" i="1" s="1"/>
  <c r="Z486" i="1"/>
  <c r="AA486" i="1" s="1"/>
  <c r="AE486" i="1" s="1"/>
  <c r="AF486" i="1" s="1"/>
  <c r="Z487" i="1"/>
  <c r="AA487" i="1" s="1"/>
  <c r="AE487" i="1" s="1"/>
  <c r="AF487" i="1" s="1"/>
  <c r="Z488" i="1"/>
  <c r="AA488" i="1" s="1"/>
  <c r="AE488" i="1" s="1"/>
  <c r="AF488" i="1" s="1"/>
  <c r="Z489" i="1"/>
  <c r="AA489" i="1" s="1"/>
  <c r="AE489" i="1" s="1"/>
  <c r="AF489" i="1" s="1"/>
  <c r="Z490" i="1"/>
  <c r="AA490" i="1" s="1"/>
  <c r="AE490" i="1" s="1"/>
  <c r="AF490" i="1" s="1"/>
  <c r="Z491" i="1"/>
  <c r="AA491" i="1" s="1"/>
  <c r="AE491" i="1" s="1"/>
  <c r="AF491" i="1" s="1"/>
  <c r="Z492" i="1"/>
  <c r="AA492" i="1" s="1"/>
  <c r="AE492" i="1" s="1"/>
  <c r="AF492" i="1" s="1"/>
  <c r="Z493" i="1"/>
  <c r="AA493" i="1" s="1"/>
  <c r="AE493" i="1" s="1"/>
  <c r="AF493" i="1" s="1"/>
  <c r="Z494" i="1"/>
  <c r="AA494" i="1" s="1"/>
  <c r="AE494" i="1" s="1"/>
  <c r="AF494" i="1" s="1"/>
  <c r="Z495" i="1"/>
  <c r="AA495" i="1" s="1"/>
  <c r="AE495" i="1" s="1"/>
  <c r="AF495" i="1" s="1"/>
  <c r="Z496" i="1"/>
  <c r="AA496" i="1" s="1"/>
  <c r="AE496" i="1" s="1"/>
  <c r="AF496" i="1" s="1"/>
  <c r="Z497" i="1"/>
  <c r="AA497" i="1" s="1"/>
  <c r="AE497" i="1" s="1"/>
  <c r="AF497" i="1" s="1"/>
  <c r="Z498" i="1"/>
  <c r="AA498" i="1" s="1"/>
  <c r="AE498" i="1" s="1"/>
  <c r="AF498" i="1" s="1"/>
  <c r="Z499" i="1"/>
  <c r="AA499" i="1" s="1"/>
  <c r="AE499" i="1" s="1"/>
  <c r="AF499" i="1" s="1"/>
  <c r="Z500" i="1"/>
  <c r="AA500" i="1" s="1"/>
  <c r="AE500" i="1" s="1"/>
  <c r="AF500" i="1" s="1"/>
  <c r="Z501" i="1"/>
  <c r="AA501" i="1" s="1"/>
  <c r="AE501" i="1" s="1"/>
  <c r="AF501" i="1" s="1"/>
  <c r="Z502" i="1"/>
  <c r="AA502" i="1" s="1"/>
  <c r="Z503" i="1"/>
  <c r="AA503" i="1" s="1"/>
  <c r="Z504" i="1"/>
  <c r="AA504" i="1" s="1"/>
  <c r="AE504" i="1" s="1"/>
  <c r="AF504" i="1" s="1"/>
  <c r="Z505" i="1"/>
  <c r="AA505" i="1" s="1"/>
  <c r="AE505" i="1" s="1"/>
  <c r="AF505" i="1" s="1"/>
  <c r="Z506" i="1"/>
  <c r="AA506" i="1" s="1"/>
  <c r="AE506" i="1" s="1"/>
  <c r="AF506" i="1" s="1"/>
  <c r="Z507" i="1"/>
  <c r="AA507" i="1" s="1"/>
  <c r="AE507" i="1" s="1"/>
  <c r="AF507" i="1" s="1"/>
  <c r="Z508" i="1"/>
  <c r="AA508" i="1" s="1"/>
  <c r="AE508" i="1" s="1"/>
  <c r="AF508" i="1" s="1"/>
  <c r="Z509" i="1"/>
  <c r="AA509" i="1" s="1"/>
  <c r="AE509" i="1" s="1"/>
  <c r="AF509" i="1" s="1"/>
  <c r="Z510" i="1"/>
  <c r="AA510" i="1" s="1"/>
  <c r="AE510" i="1" s="1"/>
  <c r="AF510" i="1" s="1"/>
  <c r="Z511" i="1"/>
  <c r="AA511" i="1" s="1"/>
  <c r="AE511" i="1" s="1"/>
  <c r="AF511" i="1" s="1"/>
  <c r="Z512" i="1"/>
  <c r="AA512" i="1" s="1"/>
  <c r="AE512" i="1" s="1"/>
  <c r="AF512" i="1" s="1"/>
  <c r="Z513" i="1"/>
  <c r="AA513" i="1" s="1"/>
  <c r="AE513" i="1" s="1"/>
  <c r="AF513" i="1" s="1"/>
  <c r="Z514" i="1"/>
  <c r="AA514" i="1" s="1"/>
  <c r="Z515" i="1"/>
  <c r="AA515" i="1" s="1"/>
  <c r="AE515" i="1" s="1"/>
  <c r="AF515" i="1" s="1"/>
  <c r="Z516" i="1"/>
  <c r="AA516" i="1" s="1"/>
  <c r="AE516" i="1" s="1"/>
  <c r="AF516" i="1" s="1"/>
  <c r="Z517" i="1"/>
  <c r="AA517" i="1" s="1"/>
  <c r="AE517" i="1" s="1"/>
  <c r="AF517" i="1" s="1"/>
  <c r="Z518" i="1"/>
  <c r="AA518" i="1" s="1"/>
  <c r="AE518" i="1" s="1"/>
  <c r="AF518" i="1" s="1"/>
  <c r="Z519" i="1"/>
  <c r="AA519" i="1" s="1"/>
  <c r="AE519" i="1" s="1"/>
  <c r="AF519" i="1" s="1"/>
  <c r="Z520" i="1"/>
  <c r="AA520" i="1" s="1"/>
  <c r="AE520" i="1" s="1"/>
  <c r="AF520" i="1" s="1"/>
  <c r="Z521" i="1"/>
  <c r="AA521" i="1" s="1"/>
  <c r="AE521" i="1" s="1"/>
  <c r="AF521" i="1" s="1"/>
  <c r="Z522" i="1"/>
  <c r="AA522" i="1" s="1"/>
  <c r="AE522" i="1" s="1"/>
  <c r="AF522" i="1" s="1"/>
  <c r="Z523" i="1"/>
  <c r="AA523" i="1" s="1"/>
  <c r="Z524" i="1"/>
  <c r="AA524" i="1" s="1"/>
  <c r="AE524" i="1" s="1"/>
  <c r="AF524" i="1" s="1"/>
  <c r="Z525" i="1"/>
  <c r="AA525" i="1" s="1"/>
  <c r="AE525" i="1" s="1"/>
  <c r="AF525" i="1" s="1"/>
  <c r="Z526" i="1"/>
  <c r="AA526" i="1" s="1"/>
  <c r="Z527" i="1"/>
  <c r="AA527" i="1" s="1"/>
  <c r="Z528" i="1"/>
  <c r="AA528" i="1" s="1"/>
  <c r="AE528" i="1" s="1"/>
  <c r="AF528" i="1" s="1"/>
  <c r="Z529" i="1"/>
  <c r="AA529" i="1" s="1"/>
  <c r="AE529" i="1" s="1"/>
  <c r="AF529" i="1" s="1"/>
  <c r="Z530" i="1"/>
  <c r="AA530" i="1" s="1"/>
  <c r="AE530" i="1" s="1"/>
  <c r="AF530" i="1" s="1"/>
  <c r="Z531" i="1"/>
  <c r="AA531" i="1" s="1"/>
  <c r="AE531" i="1" s="1"/>
  <c r="AF531" i="1" s="1"/>
  <c r="Z532" i="1"/>
  <c r="AA532" i="1" s="1"/>
  <c r="AE532" i="1" s="1"/>
  <c r="AF532" i="1" s="1"/>
  <c r="Z533" i="1"/>
  <c r="AA533" i="1" s="1"/>
  <c r="AE533" i="1" s="1"/>
  <c r="AF533" i="1" s="1"/>
  <c r="Z534" i="1"/>
  <c r="AA534" i="1" s="1"/>
  <c r="AE534" i="1" s="1"/>
  <c r="AF534" i="1" s="1"/>
  <c r="Z535" i="1"/>
  <c r="AA535" i="1" s="1"/>
  <c r="AE535" i="1" s="1"/>
  <c r="AF535" i="1" s="1"/>
  <c r="Z536" i="1"/>
  <c r="AA536" i="1" s="1"/>
  <c r="AE536" i="1" s="1"/>
  <c r="AF536" i="1" s="1"/>
  <c r="Z537" i="1"/>
  <c r="AA537" i="1" s="1"/>
  <c r="Z538" i="1"/>
  <c r="AA538" i="1" s="1"/>
  <c r="AE538" i="1" s="1"/>
  <c r="AF538" i="1" s="1"/>
  <c r="Z539" i="1"/>
  <c r="AA539" i="1" s="1"/>
  <c r="AE539" i="1" s="1"/>
  <c r="AF539" i="1" s="1"/>
  <c r="Z540" i="1"/>
  <c r="AA540" i="1" s="1"/>
  <c r="AE540" i="1" s="1"/>
  <c r="AF540" i="1" s="1"/>
  <c r="Z541" i="1"/>
  <c r="AA541" i="1" s="1"/>
  <c r="AE541" i="1" s="1"/>
  <c r="AF541" i="1" s="1"/>
  <c r="Z542" i="1"/>
  <c r="AA542" i="1" s="1"/>
  <c r="Z543" i="1"/>
  <c r="AA543" i="1" s="1"/>
  <c r="Z544" i="1"/>
  <c r="AA544" i="1" s="1"/>
  <c r="AE544" i="1" s="1"/>
  <c r="AF544" i="1" s="1"/>
  <c r="Z545" i="1"/>
  <c r="AA545" i="1" s="1"/>
  <c r="AE545" i="1" s="1"/>
  <c r="AF545" i="1" s="1"/>
  <c r="Z546" i="1"/>
  <c r="AA546" i="1" s="1"/>
  <c r="AE546" i="1" s="1"/>
  <c r="AF546" i="1" s="1"/>
  <c r="Z547" i="1"/>
  <c r="AA547" i="1" s="1"/>
  <c r="AE547" i="1" s="1"/>
  <c r="AF547" i="1" s="1"/>
  <c r="Z548" i="1"/>
  <c r="AA548" i="1" s="1"/>
  <c r="AE548" i="1" s="1"/>
  <c r="AF548" i="1" s="1"/>
  <c r="Z549" i="1"/>
  <c r="AA549" i="1" s="1"/>
  <c r="AE549" i="1" s="1"/>
  <c r="AF549" i="1" s="1"/>
  <c r="Z550" i="1"/>
  <c r="AA550" i="1" s="1"/>
  <c r="AE550" i="1" s="1"/>
  <c r="AF550" i="1" s="1"/>
  <c r="Z551" i="1"/>
  <c r="AA551" i="1" s="1"/>
  <c r="Z552" i="1"/>
  <c r="AA552" i="1" s="1"/>
  <c r="AE552" i="1" s="1"/>
  <c r="AF552" i="1" s="1"/>
  <c r="Z553" i="1"/>
  <c r="AA553" i="1" s="1"/>
  <c r="AE553" i="1" s="1"/>
  <c r="AF553" i="1" s="1"/>
  <c r="Z554" i="1"/>
  <c r="AA554" i="1" s="1"/>
  <c r="AE554" i="1" s="1"/>
  <c r="AF554" i="1" s="1"/>
  <c r="Z555" i="1"/>
  <c r="AA555" i="1" s="1"/>
  <c r="AE555" i="1" s="1"/>
  <c r="AF555" i="1" s="1"/>
  <c r="Z556" i="1"/>
  <c r="AA556" i="1" s="1"/>
  <c r="AE556" i="1" s="1"/>
  <c r="AF556" i="1" s="1"/>
  <c r="Z557" i="1"/>
  <c r="AA557" i="1" s="1"/>
  <c r="AE557" i="1" s="1"/>
  <c r="AF557" i="1" s="1"/>
  <c r="Z558" i="1"/>
  <c r="AA558" i="1" s="1"/>
  <c r="AE558" i="1" s="1"/>
  <c r="AF558" i="1" s="1"/>
  <c r="Z559" i="1"/>
  <c r="AA559" i="1" s="1"/>
  <c r="AE559" i="1" s="1"/>
  <c r="AF559" i="1" s="1"/>
  <c r="Z560" i="1"/>
  <c r="AA560" i="1" s="1"/>
  <c r="Z561" i="1"/>
  <c r="AA561" i="1" s="1"/>
  <c r="AE561" i="1" s="1"/>
  <c r="AF561" i="1" s="1"/>
  <c r="Z562" i="1"/>
  <c r="AA562" i="1" s="1"/>
  <c r="Z563" i="1"/>
  <c r="AA563" i="1" s="1"/>
  <c r="AE563" i="1" s="1"/>
  <c r="AF563" i="1" s="1"/>
  <c r="Z564" i="1"/>
  <c r="AA564" i="1" s="1"/>
  <c r="AE564" i="1" s="1"/>
  <c r="AF564" i="1" s="1"/>
  <c r="Z565" i="1"/>
  <c r="AA565" i="1" s="1"/>
  <c r="AE565" i="1" s="1"/>
  <c r="AF565" i="1" s="1"/>
  <c r="Z566" i="1"/>
  <c r="AA566" i="1" s="1"/>
  <c r="AE566" i="1" s="1"/>
  <c r="AF566" i="1" s="1"/>
  <c r="Z567" i="1"/>
  <c r="AA567" i="1" s="1"/>
  <c r="AE567" i="1" s="1"/>
  <c r="AF567" i="1" s="1"/>
  <c r="Z568" i="1"/>
  <c r="AA568" i="1" s="1"/>
  <c r="AE568" i="1" s="1"/>
  <c r="AF568" i="1" s="1"/>
  <c r="Z569" i="1"/>
  <c r="AA569" i="1" s="1"/>
  <c r="AE569" i="1" s="1"/>
  <c r="AF569" i="1" s="1"/>
  <c r="Z570" i="1"/>
  <c r="AA570" i="1" s="1"/>
  <c r="Z571" i="1"/>
  <c r="AA571" i="1" s="1"/>
  <c r="AE571" i="1" s="1"/>
  <c r="AF571" i="1" s="1"/>
  <c r="Z572" i="1"/>
  <c r="AA572" i="1" s="1"/>
  <c r="AE572" i="1" s="1"/>
  <c r="AF572" i="1" s="1"/>
  <c r="Z573" i="1"/>
  <c r="AA573" i="1" s="1"/>
  <c r="AE573" i="1" s="1"/>
  <c r="AF573" i="1" s="1"/>
  <c r="Z574" i="1"/>
  <c r="AA574" i="1" s="1"/>
  <c r="AE574" i="1" s="1"/>
  <c r="AF574" i="1" s="1"/>
  <c r="Z575" i="1"/>
  <c r="AA575" i="1" s="1"/>
  <c r="AE575" i="1" s="1"/>
  <c r="AF575" i="1" s="1"/>
  <c r="Z576" i="1"/>
  <c r="AA576" i="1" s="1"/>
  <c r="AE576" i="1" s="1"/>
  <c r="AF576" i="1" s="1"/>
  <c r="Z577" i="1"/>
  <c r="AA577" i="1" s="1"/>
  <c r="Z578" i="1"/>
  <c r="AA578" i="1" s="1"/>
  <c r="Z579" i="1"/>
  <c r="AA579" i="1" s="1"/>
  <c r="AE579" i="1" s="1"/>
  <c r="AF579" i="1" s="1"/>
  <c r="Z580" i="1"/>
  <c r="AA580" i="1" s="1"/>
  <c r="AE580" i="1" s="1"/>
  <c r="AF580" i="1" s="1"/>
  <c r="Z581" i="1"/>
  <c r="AA581" i="1" s="1"/>
  <c r="AE581" i="1" s="1"/>
  <c r="AF581" i="1" s="1"/>
  <c r="Z582" i="1"/>
  <c r="AA582" i="1" s="1"/>
  <c r="AE582" i="1" s="1"/>
  <c r="AF582" i="1" s="1"/>
  <c r="Z583" i="1"/>
  <c r="AA583" i="1" s="1"/>
  <c r="AE583" i="1" s="1"/>
  <c r="AF583" i="1" s="1"/>
  <c r="Z584" i="1"/>
  <c r="AA584" i="1" s="1"/>
  <c r="AE584" i="1" s="1"/>
  <c r="AF584" i="1" s="1"/>
  <c r="Z585" i="1"/>
  <c r="AA585" i="1" s="1"/>
  <c r="AE585" i="1" s="1"/>
  <c r="AF585" i="1" s="1"/>
  <c r="Z586" i="1"/>
  <c r="AA586" i="1" s="1"/>
  <c r="AE586" i="1" s="1"/>
  <c r="AF586" i="1" s="1"/>
  <c r="Z587" i="1"/>
  <c r="AA587" i="1" s="1"/>
  <c r="AE587" i="1" s="1"/>
  <c r="AF587" i="1" s="1"/>
  <c r="Z588" i="1"/>
  <c r="AA588" i="1" s="1"/>
  <c r="AE588" i="1" s="1"/>
  <c r="AF588" i="1" s="1"/>
  <c r="Z589" i="1"/>
  <c r="AA589" i="1" s="1"/>
  <c r="AE589" i="1" s="1"/>
  <c r="AF589" i="1" s="1"/>
  <c r="Z590" i="1"/>
  <c r="AA590" i="1" s="1"/>
  <c r="AE590" i="1" s="1"/>
  <c r="AF590" i="1" s="1"/>
  <c r="Z591" i="1"/>
  <c r="AA591" i="1" s="1"/>
  <c r="AE591" i="1" s="1"/>
  <c r="AF591" i="1" s="1"/>
  <c r="Z592" i="1"/>
  <c r="AA592" i="1" s="1"/>
  <c r="Z593" i="1"/>
  <c r="AA593" i="1" s="1"/>
  <c r="AE593" i="1" s="1"/>
  <c r="AF593" i="1" s="1"/>
  <c r="Z594" i="1"/>
  <c r="AA594" i="1" s="1"/>
  <c r="AE594" i="1" s="1"/>
  <c r="AF594" i="1" s="1"/>
  <c r="Z595" i="1"/>
  <c r="AA595" i="1" s="1"/>
  <c r="AE595" i="1" s="1"/>
  <c r="AF595" i="1" s="1"/>
  <c r="Z596" i="1"/>
  <c r="AA596" i="1" s="1"/>
  <c r="AE596" i="1" s="1"/>
  <c r="AF596" i="1" s="1"/>
  <c r="Z597" i="1"/>
  <c r="AA597" i="1" s="1"/>
  <c r="AE597" i="1" s="1"/>
  <c r="AF597" i="1" s="1"/>
  <c r="Z598" i="1"/>
  <c r="AA598" i="1" s="1"/>
  <c r="AE598" i="1" s="1"/>
  <c r="AF598" i="1" s="1"/>
  <c r="Z599" i="1"/>
  <c r="AA599" i="1" s="1"/>
  <c r="Z600" i="1"/>
  <c r="AA600" i="1" s="1"/>
  <c r="Z601" i="1"/>
  <c r="AA601" i="1" s="1"/>
  <c r="Z602" i="1"/>
  <c r="AA602" i="1" s="1"/>
  <c r="Z603" i="1"/>
  <c r="AA603" i="1" s="1"/>
  <c r="Z604" i="1"/>
  <c r="AA604" i="1" s="1"/>
  <c r="Z605" i="1"/>
  <c r="AA605" i="1" s="1"/>
  <c r="Z606" i="1"/>
  <c r="AA606" i="1" s="1"/>
  <c r="Z607" i="1"/>
  <c r="AA607" i="1" s="1"/>
  <c r="Z608" i="1"/>
  <c r="AA608" i="1" s="1"/>
  <c r="Z609" i="1"/>
  <c r="AA609" i="1" s="1"/>
  <c r="Z610" i="1"/>
  <c r="AA610" i="1" s="1"/>
  <c r="Z611" i="1"/>
  <c r="AA611" i="1" s="1"/>
  <c r="AE611" i="1" s="1"/>
  <c r="AF611" i="1" s="1"/>
  <c r="Z612" i="1"/>
  <c r="AA612" i="1" s="1"/>
  <c r="Z613" i="1"/>
  <c r="AA613" i="1" s="1"/>
  <c r="Z614" i="1"/>
  <c r="AA614" i="1" s="1"/>
  <c r="AE614" i="1" s="1"/>
  <c r="AF614" i="1" s="1"/>
  <c r="Z615" i="1"/>
  <c r="AA615" i="1" s="1"/>
  <c r="AE615" i="1" s="1"/>
  <c r="AF615" i="1" s="1"/>
  <c r="Z616" i="1"/>
  <c r="AA616" i="1" s="1"/>
  <c r="AE616" i="1" s="1"/>
  <c r="AF616" i="1" s="1"/>
  <c r="Z617" i="1"/>
  <c r="AA617" i="1" s="1"/>
  <c r="AE617" i="1" s="1"/>
  <c r="AF617" i="1" s="1"/>
  <c r="Z618" i="1"/>
  <c r="AA618" i="1" s="1"/>
  <c r="AE618" i="1" s="1"/>
  <c r="AF618" i="1" s="1"/>
  <c r="Z619" i="1"/>
  <c r="AA619" i="1" s="1"/>
  <c r="AE619" i="1" s="1"/>
  <c r="AF619" i="1" s="1"/>
  <c r="Z620" i="1"/>
  <c r="AA620" i="1" s="1"/>
  <c r="AE620" i="1" s="1"/>
  <c r="AF620" i="1" s="1"/>
  <c r="Z621" i="1"/>
  <c r="AA621" i="1" s="1"/>
  <c r="AE621" i="1" s="1"/>
  <c r="AF621" i="1" s="1"/>
  <c r="Z622" i="1"/>
  <c r="AA622" i="1" s="1"/>
  <c r="AE622" i="1" s="1"/>
  <c r="AF622" i="1" s="1"/>
  <c r="Z623" i="1"/>
  <c r="AA623" i="1" s="1"/>
  <c r="AE623" i="1" s="1"/>
  <c r="AF623" i="1" s="1"/>
  <c r="Z624" i="1"/>
  <c r="AA624" i="1" s="1"/>
  <c r="AE624" i="1" s="1"/>
  <c r="AF624" i="1" s="1"/>
  <c r="Z625" i="1"/>
  <c r="AA625" i="1" s="1"/>
  <c r="Z626" i="1"/>
  <c r="AA626" i="1" s="1"/>
  <c r="AE626" i="1" s="1"/>
  <c r="AF626" i="1" s="1"/>
  <c r="Z627" i="1"/>
  <c r="AA627" i="1" s="1"/>
  <c r="AE627" i="1" s="1"/>
  <c r="AF627" i="1" s="1"/>
  <c r="Z628" i="1"/>
  <c r="AA628" i="1" s="1"/>
  <c r="AE628" i="1" s="1"/>
  <c r="AF628" i="1" s="1"/>
  <c r="Z629" i="1"/>
  <c r="AA629" i="1" s="1"/>
  <c r="AE629" i="1" s="1"/>
  <c r="AF629" i="1" s="1"/>
  <c r="Z630" i="1"/>
  <c r="AA630" i="1" s="1"/>
  <c r="AE630" i="1" s="1"/>
  <c r="AF630" i="1" s="1"/>
  <c r="Z631" i="1"/>
  <c r="AA631" i="1" s="1"/>
  <c r="AE631" i="1" s="1"/>
  <c r="AF631" i="1" s="1"/>
  <c r="Z632" i="1"/>
  <c r="AA632" i="1" s="1"/>
  <c r="AE632" i="1" s="1"/>
  <c r="AF632" i="1" s="1"/>
  <c r="Z633" i="1"/>
  <c r="AA633" i="1" s="1"/>
  <c r="AE633" i="1" s="1"/>
  <c r="AF633" i="1" s="1"/>
  <c r="Z634" i="1"/>
  <c r="AA634" i="1" s="1"/>
  <c r="AE634" i="1" s="1"/>
  <c r="AF634" i="1" s="1"/>
  <c r="Z635" i="1"/>
  <c r="AA635" i="1" s="1"/>
  <c r="AE635" i="1" s="1"/>
  <c r="AF635" i="1" s="1"/>
  <c r="Z636" i="1"/>
  <c r="AA636" i="1" s="1"/>
  <c r="AE636" i="1" s="1"/>
  <c r="AF636" i="1" s="1"/>
  <c r="Z637" i="1"/>
  <c r="AA637" i="1" s="1"/>
  <c r="AE637" i="1" s="1"/>
  <c r="AF637" i="1" s="1"/>
  <c r="Z638" i="1"/>
  <c r="AA638" i="1" s="1"/>
  <c r="AE638" i="1" s="1"/>
  <c r="AF638" i="1" s="1"/>
  <c r="Z639" i="1"/>
  <c r="AA639" i="1" s="1"/>
  <c r="AE639" i="1" s="1"/>
  <c r="AF639" i="1" s="1"/>
  <c r="Z640" i="1"/>
  <c r="AA640" i="1" s="1"/>
  <c r="AE640" i="1" s="1"/>
  <c r="AF640" i="1" s="1"/>
  <c r="Z641" i="1"/>
  <c r="AA641" i="1" s="1"/>
  <c r="AE641" i="1" s="1"/>
  <c r="AF641" i="1" s="1"/>
  <c r="Z642" i="1"/>
  <c r="AA642" i="1" s="1"/>
  <c r="AE642" i="1" s="1"/>
  <c r="AF642" i="1" s="1"/>
  <c r="Z643" i="1"/>
  <c r="AA643" i="1" s="1"/>
  <c r="AE643" i="1" s="1"/>
  <c r="AF643" i="1" s="1"/>
  <c r="Z644" i="1"/>
  <c r="AA644" i="1" s="1"/>
  <c r="Z645" i="1"/>
  <c r="AA645" i="1" s="1"/>
  <c r="Z646" i="1"/>
  <c r="AA646" i="1" s="1"/>
  <c r="AE646" i="1" s="1"/>
  <c r="AF646" i="1" s="1"/>
  <c r="Z647" i="1"/>
  <c r="AA647" i="1" s="1"/>
  <c r="AE647" i="1" s="1"/>
  <c r="AF647" i="1" s="1"/>
  <c r="Z648" i="1"/>
  <c r="AA648" i="1" s="1"/>
  <c r="Z649" i="1"/>
  <c r="AA649" i="1" s="1"/>
  <c r="AE649" i="1" s="1"/>
  <c r="AF649" i="1" s="1"/>
  <c r="Z650" i="1"/>
  <c r="AA650" i="1" s="1"/>
  <c r="AE650" i="1" s="1"/>
  <c r="AF650" i="1" s="1"/>
  <c r="Z651" i="1"/>
  <c r="AA651" i="1" s="1"/>
  <c r="AE651" i="1" s="1"/>
  <c r="AF651" i="1" s="1"/>
  <c r="Z652" i="1"/>
  <c r="AA652" i="1" s="1"/>
  <c r="AE652" i="1" s="1"/>
  <c r="AF652" i="1" s="1"/>
  <c r="Z653" i="1"/>
  <c r="AA653" i="1" s="1"/>
  <c r="Z654" i="1"/>
  <c r="AA654" i="1" s="1"/>
  <c r="AE654" i="1" s="1"/>
  <c r="AF654" i="1" s="1"/>
  <c r="Z655" i="1"/>
  <c r="AA655" i="1" s="1"/>
  <c r="AE655" i="1" s="1"/>
  <c r="AF655" i="1" s="1"/>
  <c r="Z656" i="1"/>
  <c r="AA656" i="1" s="1"/>
  <c r="AE656" i="1" s="1"/>
  <c r="AF656" i="1" s="1"/>
  <c r="Z657" i="1"/>
  <c r="AA657" i="1" s="1"/>
  <c r="AE657" i="1" s="1"/>
  <c r="AF657" i="1" s="1"/>
  <c r="Z658" i="1"/>
  <c r="AA658" i="1" s="1"/>
  <c r="Z659" i="1"/>
  <c r="AA659" i="1" s="1"/>
  <c r="AE659" i="1" s="1"/>
  <c r="AF659" i="1" s="1"/>
  <c r="Z660" i="1"/>
  <c r="AA660" i="1" s="1"/>
  <c r="AE660" i="1" s="1"/>
  <c r="AF660" i="1" s="1"/>
  <c r="Z661" i="1"/>
  <c r="AA661" i="1" s="1"/>
  <c r="AE661" i="1" s="1"/>
  <c r="AF661" i="1" s="1"/>
  <c r="Z662" i="1"/>
  <c r="AA662" i="1" s="1"/>
  <c r="AE662" i="1" s="1"/>
  <c r="AF662" i="1" s="1"/>
  <c r="Z663" i="1"/>
  <c r="AA663" i="1" s="1"/>
  <c r="AE663" i="1" s="1"/>
  <c r="AF663" i="1" s="1"/>
  <c r="Z664" i="1"/>
  <c r="AA664" i="1" s="1"/>
  <c r="AE664" i="1" s="1"/>
  <c r="AF664" i="1" s="1"/>
  <c r="Z665" i="1"/>
  <c r="AA665" i="1" s="1"/>
  <c r="AE665" i="1" s="1"/>
  <c r="AF665" i="1" s="1"/>
  <c r="Z666" i="1"/>
  <c r="AA666" i="1" s="1"/>
  <c r="Z667" i="1"/>
  <c r="AA667" i="1" s="1"/>
  <c r="AE667" i="1" s="1"/>
  <c r="AF667" i="1" s="1"/>
  <c r="Z668" i="1"/>
  <c r="AA668" i="1" s="1"/>
  <c r="Z669" i="1"/>
  <c r="AA669" i="1" s="1"/>
  <c r="Z670" i="1"/>
  <c r="AA670" i="1" s="1"/>
  <c r="AE670" i="1" s="1"/>
  <c r="AF670" i="1" s="1"/>
  <c r="Z671" i="1"/>
  <c r="AA671" i="1" s="1"/>
  <c r="AE671" i="1" s="1"/>
  <c r="AF671" i="1" s="1"/>
  <c r="Z672" i="1"/>
  <c r="AA672" i="1" s="1"/>
  <c r="Z673" i="1"/>
  <c r="AA673" i="1" s="1"/>
  <c r="Z674" i="1"/>
  <c r="AA674" i="1" s="1"/>
  <c r="AE674" i="1" s="1"/>
  <c r="AF674" i="1" s="1"/>
  <c r="Z675" i="1"/>
  <c r="AA675" i="1" s="1"/>
  <c r="AE675" i="1" s="1"/>
  <c r="AF675" i="1" s="1"/>
  <c r="Z676" i="1"/>
  <c r="AA676" i="1" s="1"/>
  <c r="AE676" i="1" s="1"/>
  <c r="AF676" i="1" s="1"/>
  <c r="Z677" i="1"/>
  <c r="AA677" i="1" s="1"/>
  <c r="AE677" i="1" s="1"/>
  <c r="AF677" i="1" s="1"/>
  <c r="Z678" i="1"/>
  <c r="AA678" i="1" s="1"/>
  <c r="AE678" i="1" s="1"/>
  <c r="AF678" i="1" s="1"/>
  <c r="Z679" i="1"/>
  <c r="AA679" i="1" s="1"/>
  <c r="Z680" i="1"/>
  <c r="AA680" i="1" s="1"/>
  <c r="AE680" i="1" s="1"/>
  <c r="AF680" i="1" s="1"/>
  <c r="Z681" i="1"/>
  <c r="AA681" i="1" s="1"/>
  <c r="Z683" i="1"/>
  <c r="AA683" i="1" s="1"/>
  <c r="AE683" i="1" s="1"/>
  <c r="AF683" i="1" s="1"/>
  <c r="Z684" i="1"/>
  <c r="AA684" i="1" s="1"/>
  <c r="Z685" i="1"/>
  <c r="AA685" i="1" s="1"/>
  <c r="AE685" i="1" s="1"/>
  <c r="AF685" i="1" s="1"/>
  <c r="Z686" i="1"/>
  <c r="AA686" i="1" s="1"/>
  <c r="AE686" i="1" s="1"/>
  <c r="AF686" i="1" s="1"/>
  <c r="Z687" i="1"/>
  <c r="AA687" i="1" s="1"/>
  <c r="AE687" i="1" s="1"/>
  <c r="AF687" i="1" s="1"/>
  <c r="Z688" i="1"/>
  <c r="AA688" i="1" s="1"/>
  <c r="Z689" i="1"/>
  <c r="AA689" i="1" s="1"/>
  <c r="Z690" i="1"/>
  <c r="AA690" i="1" s="1"/>
  <c r="Z691" i="1"/>
  <c r="AA691" i="1" s="1"/>
  <c r="Z692" i="1"/>
  <c r="AA692" i="1" s="1"/>
  <c r="Z693" i="1"/>
  <c r="AA693" i="1" s="1"/>
  <c r="Z694" i="1"/>
  <c r="AA694" i="1" s="1"/>
  <c r="Z695" i="1"/>
  <c r="AA695" i="1" s="1"/>
  <c r="Z696" i="1"/>
  <c r="AA696" i="1" s="1"/>
  <c r="Z697" i="1"/>
  <c r="AA697" i="1" s="1"/>
  <c r="Z698" i="1"/>
  <c r="AA698" i="1" s="1"/>
  <c r="AE698" i="1" s="1"/>
  <c r="AF698" i="1" s="1"/>
  <c r="Z699" i="1"/>
  <c r="AA699" i="1" s="1"/>
  <c r="Z700" i="1"/>
  <c r="AA700" i="1" s="1"/>
  <c r="Z701" i="1"/>
  <c r="AA701" i="1" s="1"/>
  <c r="AE701" i="1" s="1"/>
  <c r="AF701" i="1" s="1"/>
  <c r="Z702" i="1"/>
  <c r="AA702" i="1" s="1"/>
  <c r="AE702" i="1" s="1"/>
  <c r="AF702" i="1" s="1"/>
  <c r="Z703" i="1"/>
  <c r="AA703" i="1" s="1"/>
  <c r="AE703" i="1" s="1"/>
  <c r="AF703" i="1" s="1"/>
  <c r="Z704" i="1"/>
  <c r="AA704" i="1" s="1"/>
  <c r="AE704" i="1" s="1"/>
  <c r="AF704" i="1" s="1"/>
  <c r="Z705" i="1"/>
  <c r="AA705" i="1" s="1"/>
  <c r="AE705" i="1" s="1"/>
  <c r="AF705" i="1" s="1"/>
  <c r="Z706" i="1"/>
  <c r="AA706" i="1" s="1"/>
  <c r="AE706" i="1" s="1"/>
  <c r="AF706" i="1" s="1"/>
  <c r="Z707" i="1"/>
  <c r="AA707" i="1" s="1"/>
  <c r="AE707" i="1" s="1"/>
  <c r="AF707" i="1" s="1"/>
  <c r="Z708" i="1"/>
  <c r="AA708" i="1" s="1"/>
  <c r="Z709" i="1"/>
  <c r="AA709" i="1" s="1"/>
  <c r="AE709" i="1" s="1"/>
  <c r="AF709" i="1" s="1"/>
  <c r="Z710" i="1"/>
  <c r="AA710" i="1" s="1"/>
  <c r="AE710" i="1" s="1"/>
  <c r="AF710" i="1" s="1"/>
  <c r="Z711" i="1"/>
  <c r="AA711" i="1" s="1"/>
  <c r="AE711" i="1" s="1"/>
  <c r="AF711" i="1" s="1"/>
  <c r="Z712" i="1"/>
  <c r="AA712" i="1" s="1"/>
  <c r="Z713" i="1"/>
  <c r="AA713" i="1" s="1"/>
  <c r="AE713" i="1" s="1"/>
  <c r="AF713" i="1" s="1"/>
  <c r="Z714" i="1"/>
  <c r="AA714" i="1" s="1"/>
  <c r="AE714" i="1" s="1"/>
  <c r="AF714" i="1" s="1"/>
  <c r="Z715" i="1"/>
  <c r="AA715" i="1" s="1"/>
  <c r="AE715" i="1" s="1"/>
  <c r="AF715" i="1" s="1"/>
  <c r="Z716" i="1"/>
  <c r="AA716" i="1" s="1"/>
  <c r="AE716" i="1" s="1"/>
  <c r="AF716" i="1" s="1"/>
  <c r="Z717" i="1"/>
  <c r="AA717" i="1" s="1"/>
  <c r="AE717" i="1" s="1"/>
  <c r="AF717" i="1" s="1"/>
  <c r="Z718" i="1"/>
  <c r="AA718" i="1" s="1"/>
  <c r="AE718" i="1" s="1"/>
  <c r="AF718" i="1" s="1"/>
  <c r="Z719" i="1"/>
  <c r="AA719" i="1" s="1"/>
  <c r="AE719" i="1" s="1"/>
  <c r="AF719" i="1" s="1"/>
  <c r="Z720" i="1"/>
  <c r="AA720" i="1" s="1"/>
  <c r="Z721" i="1"/>
  <c r="AA721" i="1" s="1"/>
  <c r="AE721" i="1" s="1"/>
  <c r="AF721" i="1" s="1"/>
  <c r="Z722" i="1"/>
  <c r="AA722" i="1" s="1"/>
  <c r="AE722" i="1" s="1"/>
  <c r="AF722" i="1" s="1"/>
  <c r="Z723" i="1"/>
  <c r="AA723" i="1" s="1"/>
  <c r="AE723" i="1" s="1"/>
  <c r="AF723" i="1" s="1"/>
  <c r="Z724" i="1"/>
  <c r="AA724" i="1" s="1"/>
  <c r="Z725" i="1"/>
  <c r="AA725" i="1" s="1"/>
  <c r="AE725" i="1" s="1"/>
  <c r="AF725" i="1" s="1"/>
  <c r="Z726" i="1"/>
  <c r="AA726" i="1" s="1"/>
  <c r="AE726" i="1" s="1"/>
  <c r="AF726" i="1" s="1"/>
  <c r="Z727" i="1"/>
  <c r="AA727" i="1" s="1"/>
  <c r="Z728" i="1"/>
  <c r="AA728" i="1" s="1"/>
  <c r="AE728" i="1" s="1"/>
  <c r="AF728" i="1" s="1"/>
  <c r="Z729" i="1"/>
  <c r="AA729" i="1" s="1"/>
  <c r="AE729" i="1" s="1"/>
  <c r="AF729" i="1" s="1"/>
  <c r="Z730" i="1"/>
  <c r="AA730" i="1" s="1"/>
  <c r="AE730" i="1" s="1"/>
  <c r="AF730" i="1" s="1"/>
  <c r="Z731" i="1"/>
  <c r="AA731" i="1" s="1"/>
  <c r="Z732" i="1"/>
  <c r="AA732" i="1" s="1"/>
  <c r="AE732" i="1" s="1"/>
  <c r="AF732" i="1" s="1"/>
  <c r="Z733" i="1"/>
  <c r="AA733" i="1" s="1"/>
  <c r="Z734" i="1"/>
  <c r="AA734" i="1" s="1"/>
  <c r="Z735" i="1"/>
  <c r="AA735" i="1" s="1"/>
  <c r="Z736" i="1"/>
  <c r="AA736" i="1" s="1"/>
  <c r="Z737" i="1"/>
  <c r="AA737" i="1" s="1"/>
  <c r="AE737" i="1" s="1"/>
  <c r="AF737" i="1" s="1"/>
  <c r="Z738" i="1"/>
  <c r="AA738" i="1" s="1"/>
  <c r="AE738" i="1" s="1"/>
  <c r="AF738" i="1" s="1"/>
  <c r="Z739" i="1"/>
  <c r="AA739" i="1" s="1"/>
  <c r="Z740" i="1"/>
  <c r="AA740" i="1" s="1"/>
  <c r="AE740" i="1" s="1"/>
  <c r="AF740" i="1" s="1"/>
  <c r="Z741" i="1"/>
  <c r="AA741" i="1" s="1"/>
  <c r="AE741" i="1" s="1"/>
  <c r="AF741" i="1" s="1"/>
  <c r="Z742" i="1"/>
  <c r="AA742" i="1" s="1"/>
  <c r="AE742" i="1" s="1"/>
  <c r="AF742" i="1" s="1"/>
  <c r="Z743" i="1"/>
  <c r="AA743" i="1" s="1"/>
  <c r="AE743" i="1" s="1"/>
  <c r="AF743" i="1" s="1"/>
  <c r="Z744" i="1"/>
  <c r="AA744" i="1" s="1"/>
  <c r="AE744" i="1" s="1"/>
  <c r="AF744" i="1" s="1"/>
  <c r="Z745" i="1"/>
  <c r="AA745" i="1" s="1"/>
  <c r="Z746" i="1"/>
  <c r="AA746" i="1" s="1"/>
  <c r="AE746" i="1" s="1"/>
  <c r="AF746" i="1" s="1"/>
  <c r="Z747" i="1"/>
  <c r="AA747" i="1" s="1"/>
  <c r="Z748" i="1"/>
  <c r="AA748" i="1" s="1"/>
  <c r="AE748" i="1" s="1"/>
  <c r="AF748" i="1" s="1"/>
  <c r="Z749" i="1"/>
  <c r="AA749" i="1" s="1"/>
  <c r="AE749" i="1" s="1"/>
  <c r="AF749" i="1" s="1"/>
  <c r="Z750" i="1"/>
  <c r="AA750" i="1" s="1"/>
  <c r="AE750" i="1" s="1"/>
  <c r="AF750" i="1" s="1"/>
  <c r="Z751" i="1"/>
  <c r="AA751" i="1" s="1"/>
  <c r="AE751" i="1" s="1"/>
  <c r="AF751" i="1" s="1"/>
  <c r="Z752" i="1"/>
  <c r="AA752" i="1" s="1"/>
  <c r="AE752" i="1" s="1"/>
  <c r="AF752" i="1" s="1"/>
  <c r="Z753" i="1"/>
  <c r="AA753" i="1" s="1"/>
  <c r="AE753" i="1" s="1"/>
  <c r="AF753" i="1" s="1"/>
  <c r="Z754" i="1"/>
  <c r="AA754" i="1" s="1"/>
  <c r="AE754" i="1" s="1"/>
  <c r="AF754" i="1" s="1"/>
  <c r="Z755" i="1"/>
  <c r="AA755" i="1" s="1"/>
  <c r="AE755" i="1" s="1"/>
  <c r="AF755" i="1" s="1"/>
  <c r="Z756" i="1"/>
  <c r="AA756" i="1" s="1"/>
  <c r="AE756" i="1" s="1"/>
  <c r="AF756" i="1" s="1"/>
  <c r="Z757" i="1"/>
  <c r="AA757" i="1" s="1"/>
  <c r="AE757" i="1" s="1"/>
  <c r="AF757" i="1" s="1"/>
  <c r="Z758" i="1"/>
  <c r="AA758" i="1" s="1"/>
  <c r="AE758" i="1" s="1"/>
  <c r="AF758" i="1" s="1"/>
  <c r="Z759" i="1"/>
  <c r="AA759" i="1" s="1"/>
  <c r="AE759" i="1" s="1"/>
  <c r="AF759" i="1" s="1"/>
  <c r="Z760" i="1"/>
  <c r="AA760" i="1" s="1"/>
  <c r="AE760" i="1" s="1"/>
  <c r="AF760" i="1" s="1"/>
  <c r="Z761" i="1"/>
  <c r="AA761" i="1" s="1"/>
  <c r="Z762" i="1"/>
  <c r="AA762" i="1" s="1"/>
  <c r="AE762" i="1" s="1"/>
  <c r="AF762" i="1" s="1"/>
  <c r="Z763" i="1"/>
  <c r="AA763" i="1" s="1"/>
  <c r="Z764" i="1"/>
  <c r="AA764" i="1" s="1"/>
  <c r="AE764" i="1" s="1"/>
  <c r="AF764" i="1" s="1"/>
  <c r="Z765" i="1"/>
  <c r="AA765" i="1" s="1"/>
  <c r="AE765" i="1" s="1"/>
  <c r="AF765" i="1" s="1"/>
  <c r="Z766" i="1"/>
  <c r="AA766" i="1" s="1"/>
  <c r="AE766" i="1" s="1"/>
  <c r="AF766" i="1" s="1"/>
  <c r="Z767" i="1"/>
  <c r="AA767" i="1" s="1"/>
  <c r="AE767" i="1" s="1"/>
  <c r="AF767" i="1" s="1"/>
  <c r="Z768" i="1"/>
  <c r="AA768" i="1" s="1"/>
  <c r="AE768" i="1" s="1"/>
  <c r="AF768" i="1" s="1"/>
  <c r="Z769" i="1"/>
  <c r="AA769" i="1" s="1"/>
  <c r="AE769" i="1" s="1"/>
  <c r="AF769" i="1" s="1"/>
  <c r="Z770" i="1"/>
  <c r="AA770" i="1" s="1"/>
  <c r="AE770" i="1" s="1"/>
  <c r="AF770" i="1" s="1"/>
  <c r="Z771" i="1"/>
  <c r="AA771" i="1" s="1"/>
  <c r="AE771" i="1" s="1"/>
  <c r="AF771" i="1" s="1"/>
  <c r="Z772" i="1"/>
  <c r="AA772" i="1" s="1"/>
  <c r="AE772" i="1" s="1"/>
  <c r="AF772" i="1" s="1"/>
  <c r="Z773" i="1"/>
  <c r="AA773" i="1" s="1"/>
  <c r="Z774" i="1"/>
  <c r="AA774" i="1" s="1"/>
  <c r="AE774" i="1" s="1"/>
  <c r="AF774" i="1" s="1"/>
  <c r="Z775" i="1"/>
  <c r="AA775" i="1" s="1"/>
  <c r="AE775" i="1" s="1"/>
  <c r="AF775" i="1" s="1"/>
  <c r="Z776" i="1"/>
  <c r="AA776" i="1" s="1"/>
  <c r="Z777" i="1"/>
  <c r="AA777" i="1" s="1"/>
  <c r="AE777" i="1" s="1"/>
  <c r="AF777" i="1" s="1"/>
  <c r="Z778" i="1"/>
  <c r="AA778" i="1" s="1"/>
  <c r="AE778" i="1" s="1"/>
  <c r="AF778" i="1" s="1"/>
  <c r="Z779" i="1"/>
  <c r="AA779" i="1" s="1"/>
  <c r="AE779" i="1" s="1"/>
  <c r="AF779" i="1" s="1"/>
  <c r="Z780" i="1"/>
  <c r="AA780" i="1" s="1"/>
  <c r="AE780" i="1" s="1"/>
  <c r="AF780" i="1" s="1"/>
  <c r="Z781" i="1"/>
  <c r="AA781" i="1" s="1"/>
  <c r="AE781" i="1" s="1"/>
  <c r="AF781" i="1" s="1"/>
  <c r="Z782" i="1"/>
  <c r="AA782" i="1" s="1"/>
  <c r="AE782" i="1" s="1"/>
  <c r="AF782" i="1" s="1"/>
  <c r="Z783" i="1"/>
  <c r="AA783" i="1" s="1"/>
  <c r="Z784" i="1"/>
  <c r="AA784" i="1" s="1"/>
  <c r="AE784" i="1" s="1"/>
  <c r="AF784" i="1" s="1"/>
  <c r="Z785" i="1"/>
  <c r="AA785" i="1" s="1"/>
  <c r="AE785" i="1" s="1"/>
  <c r="AF785" i="1" s="1"/>
  <c r="Z786" i="1"/>
  <c r="AA786" i="1" s="1"/>
  <c r="AE786" i="1" s="1"/>
  <c r="AF786" i="1" s="1"/>
  <c r="Z787" i="1"/>
  <c r="AA787" i="1" s="1"/>
  <c r="Z788" i="1"/>
  <c r="AA788" i="1" s="1"/>
  <c r="Z789" i="1"/>
  <c r="AA789" i="1" s="1"/>
  <c r="Z790" i="1"/>
  <c r="AA790" i="1" s="1"/>
  <c r="AE790" i="1" s="1"/>
  <c r="AF790" i="1" s="1"/>
  <c r="Z791" i="1"/>
  <c r="AA791" i="1" s="1"/>
  <c r="Z792" i="1"/>
  <c r="AA792" i="1" s="1"/>
  <c r="AE792" i="1" s="1"/>
  <c r="AF792" i="1" s="1"/>
  <c r="Z793" i="1"/>
  <c r="AA793" i="1" s="1"/>
  <c r="Z794" i="1"/>
  <c r="AA794" i="1" s="1"/>
  <c r="Z795" i="1"/>
  <c r="AA795" i="1" s="1"/>
  <c r="Z796" i="1"/>
  <c r="AA796" i="1" s="1"/>
  <c r="AE796" i="1" s="1"/>
  <c r="AF796" i="1" s="1"/>
  <c r="Z797" i="1"/>
  <c r="AA797" i="1" s="1"/>
  <c r="Z798" i="1"/>
  <c r="AA798" i="1" s="1"/>
  <c r="AE798" i="1" s="1"/>
  <c r="AF798" i="1" s="1"/>
  <c r="Z799" i="1"/>
  <c r="AA799" i="1" s="1"/>
  <c r="Z800" i="1"/>
  <c r="AA800" i="1" s="1"/>
  <c r="Z801" i="1"/>
  <c r="AA801" i="1" s="1"/>
  <c r="AE801" i="1" s="1"/>
  <c r="AF801" i="1" s="1"/>
  <c r="Z802" i="1"/>
  <c r="AA802" i="1" s="1"/>
  <c r="Z803" i="1"/>
  <c r="AA803" i="1" s="1"/>
  <c r="AE803" i="1" s="1"/>
  <c r="AF803" i="1" s="1"/>
  <c r="Z804" i="1"/>
  <c r="AA804" i="1" s="1"/>
  <c r="Z805" i="1"/>
  <c r="AA805" i="1" s="1"/>
  <c r="AE805" i="1" s="1"/>
  <c r="AF805" i="1" s="1"/>
  <c r="Z806" i="1"/>
  <c r="AA806" i="1" s="1"/>
  <c r="AE806" i="1" s="1"/>
  <c r="AF806" i="1" s="1"/>
  <c r="Z807" i="1"/>
  <c r="AA807" i="1" s="1"/>
  <c r="AE807" i="1" s="1"/>
  <c r="AF807" i="1" s="1"/>
  <c r="Z808" i="1"/>
  <c r="AA808" i="1" s="1"/>
  <c r="AE808" i="1" s="1"/>
  <c r="AF808" i="1" s="1"/>
  <c r="Z809" i="1"/>
  <c r="AA809" i="1" s="1"/>
  <c r="Z810" i="1"/>
  <c r="AA810" i="1" s="1"/>
  <c r="Z811" i="1"/>
  <c r="AA811" i="1" s="1"/>
  <c r="Z812" i="1"/>
  <c r="AA812" i="1" s="1"/>
  <c r="Z813" i="1"/>
  <c r="AA813" i="1" s="1"/>
  <c r="AE813" i="1" s="1"/>
  <c r="AF813" i="1" s="1"/>
  <c r="Z814" i="1"/>
  <c r="AA814" i="1" s="1"/>
  <c r="AE814" i="1" s="1"/>
  <c r="AF814" i="1" s="1"/>
  <c r="Z815" i="1"/>
  <c r="AA815" i="1" s="1"/>
  <c r="AE815" i="1" s="1"/>
  <c r="AF815" i="1" s="1"/>
  <c r="Z816" i="1"/>
  <c r="AA816" i="1" s="1"/>
  <c r="AE816" i="1" s="1"/>
  <c r="AF816" i="1" s="1"/>
  <c r="Z817" i="1"/>
  <c r="AA817" i="1" s="1"/>
  <c r="AE817" i="1" s="1"/>
  <c r="AF817" i="1" s="1"/>
  <c r="Z818" i="1"/>
  <c r="AA818" i="1" s="1"/>
  <c r="AE818" i="1" s="1"/>
  <c r="AF818" i="1" s="1"/>
  <c r="Z819" i="1"/>
  <c r="AA819" i="1" s="1"/>
  <c r="Z820" i="1"/>
  <c r="AA820" i="1" s="1"/>
  <c r="AE820" i="1" s="1"/>
  <c r="AF820" i="1" s="1"/>
  <c r="Z821" i="1"/>
  <c r="AA821" i="1" s="1"/>
  <c r="Z822" i="1"/>
  <c r="AA822" i="1" s="1"/>
  <c r="AE822" i="1" s="1"/>
  <c r="AF822" i="1" s="1"/>
  <c r="Z823" i="1"/>
  <c r="AA823" i="1" s="1"/>
  <c r="AE823" i="1" s="1"/>
  <c r="AF823" i="1" s="1"/>
  <c r="Z824" i="1"/>
  <c r="AA824" i="1" s="1"/>
  <c r="AE824" i="1" s="1"/>
  <c r="AF824" i="1" s="1"/>
  <c r="Z825" i="1"/>
  <c r="AA825" i="1" s="1"/>
  <c r="AE825" i="1" s="1"/>
  <c r="AF825" i="1" s="1"/>
  <c r="Z826" i="1"/>
  <c r="AA826" i="1" s="1"/>
  <c r="AE826" i="1" s="1"/>
  <c r="AF826" i="1" s="1"/>
  <c r="Z827" i="1"/>
  <c r="AA827" i="1" s="1"/>
  <c r="AE827" i="1" s="1"/>
  <c r="AF827" i="1" s="1"/>
  <c r="Z828" i="1"/>
  <c r="AA828" i="1" s="1"/>
  <c r="AE828" i="1" s="1"/>
  <c r="AF828" i="1" s="1"/>
  <c r="Z829" i="1"/>
  <c r="AA829" i="1" s="1"/>
  <c r="AE829" i="1" s="1"/>
  <c r="AF829" i="1" s="1"/>
  <c r="Z830" i="1"/>
  <c r="AA830" i="1" s="1"/>
  <c r="AE830" i="1" s="1"/>
  <c r="AF830" i="1" s="1"/>
  <c r="Z831" i="1"/>
  <c r="AA831" i="1" s="1"/>
  <c r="AE831" i="1" s="1"/>
  <c r="AF831" i="1" s="1"/>
  <c r="Z832" i="1"/>
  <c r="AA832" i="1" s="1"/>
  <c r="Z833" i="1"/>
  <c r="AA833" i="1" s="1"/>
  <c r="AE833" i="1" s="1"/>
  <c r="AF833" i="1" s="1"/>
  <c r="Z834" i="1"/>
  <c r="AA834" i="1" s="1"/>
  <c r="AE834" i="1" s="1"/>
  <c r="AF834" i="1" s="1"/>
  <c r="Z835" i="1"/>
  <c r="AA835" i="1" s="1"/>
  <c r="AE835" i="1" s="1"/>
  <c r="AF835" i="1" s="1"/>
  <c r="Z836" i="1"/>
  <c r="AA836" i="1" s="1"/>
  <c r="Z837" i="1"/>
  <c r="AA837" i="1" s="1"/>
  <c r="AE837" i="1" s="1"/>
  <c r="AF837" i="1" s="1"/>
  <c r="Z838" i="1"/>
  <c r="AA838" i="1" s="1"/>
  <c r="AE838" i="1" s="1"/>
  <c r="AF838" i="1" s="1"/>
  <c r="Z839" i="1"/>
  <c r="AA839" i="1" s="1"/>
  <c r="Z840" i="1"/>
  <c r="AA840" i="1" s="1"/>
  <c r="Z841" i="1"/>
  <c r="AA841" i="1" s="1"/>
  <c r="Z842" i="1"/>
  <c r="AA842" i="1" s="1"/>
  <c r="Z843" i="1"/>
  <c r="AA843" i="1" s="1"/>
  <c r="Z844" i="1"/>
  <c r="AA844" i="1" s="1"/>
  <c r="Z845" i="1"/>
  <c r="AA845" i="1" s="1"/>
  <c r="AE845" i="1" s="1"/>
  <c r="AF845" i="1" s="1"/>
  <c r="Z846" i="1"/>
  <c r="AA846" i="1" s="1"/>
  <c r="AE846" i="1" s="1"/>
  <c r="AF846" i="1" s="1"/>
  <c r="Z847" i="1"/>
  <c r="AA847" i="1" s="1"/>
  <c r="Z848" i="1"/>
  <c r="AA848" i="1" s="1"/>
  <c r="Z849" i="1"/>
  <c r="AA849" i="1" s="1"/>
  <c r="Z850" i="1"/>
  <c r="AA850" i="1" s="1"/>
  <c r="AE850" i="1" s="1"/>
  <c r="AF850" i="1" s="1"/>
  <c r="Z851" i="1"/>
  <c r="AA851" i="1" s="1"/>
  <c r="AE851" i="1" s="1"/>
  <c r="AF851" i="1" s="1"/>
  <c r="Z852" i="1"/>
  <c r="AA852" i="1" s="1"/>
  <c r="Z853" i="1"/>
  <c r="AA853" i="1" s="1"/>
  <c r="AE853" i="1" s="1"/>
  <c r="AF853" i="1" s="1"/>
  <c r="Z854" i="1"/>
  <c r="AA854" i="1" s="1"/>
  <c r="Z855" i="1"/>
  <c r="AA855" i="1" s="1"/>
  <c r="Z856" i="1"/>
  <c r="AA856" i="1" s="1"/>
  <c r="AE856" i="1" s="1"/>
  <c r="AF856" i="1" s="1"/>
  <c r="Z857" i="1"/>
  <c r="AA857" i="1" s="1"/>
  <c r="AE857" i="1" s="1"/>
  <c r="AF857" i="1" s="1"/>
  <c r="Z858" i="1"/>
  <c r="AA858" i="1" s="1"/>
  <c r="AE858" i="1" s="1"/>
  <c r="AF858" i="1" s="1"/>
  <c r="Z859" i="1"/>
  <c r="AA859" i="1" s="1"/>
  <c r="AE859" i="1" s="1"/>
  <c r="AF859" i="1" s="1"/>
  <c r="Z860" i="1"/>
  <c r="AA860" i="1" s="1"/>
  <c r="AE860" i="1" s="1"/>
  <c r="AF860" i="1" s="1"/>
  <c r="Z861" i="1"/>
  <c r="AA861" i="1" s="1"/>
  <c r="AE861" i="1" s="1"/>
  <c r="AF861" i="1" s="1"/>
  <c r="Z862" i="1"/>
  <c r="AA862" i="1" s="1"/>
  <c r="AE862" i="1" s="1"/>
  <c r="AF862" i="1" s="1"/>
  <c r="Z863" i="1"/>
  <c r="AA863" i="1" s="1"/>
  <c r="AE863" i="1" s="1"/>
  <c r="AF863" i="1" s="1"/>
  <c r="Z864" i="1"/>
  <c r="AA864" i="1" s="1"/>
  <c r="AE843" i="1" l="1"/>
  <c r="AF843" i="1" s="1"/>
  <c r="AE849" i="1"/>
  <c r="AF849" i="1" s="1"/>
  <c r="AE841" i="1"/>
  <c r="AF841" i="1" s="1"/>
  <c r="AE789" i="1"/>
  <c r="AF789" i="1" s="1"/>
  <c r="AE697" i="1"/>
  <c r="AF697" i="1" s="1"/>
  <c r="AE693" i="1"/>
  <c r="AF693" i="1" s="1"/>
  <c r="AE689" i="1"/>
  <c r="AF689" i="1" s="1"/>
  <c r="AE608" i="1"/>
  <c r="AF608" i="1" s="1"/>
  <c r="AE600" i="1"/>
  <c r="AF600" i="1" s="1"/>
  <c r="AE392" i="1"/>
  <c r="AF392" i="1" s="1"/>
  <c r="AE304" i="1"/>
  <c r="AF304" i="1" s="1"/>
  <c r="AE300" i="1"/>
  <c r="AF300" i="1" s="1"/>
  <c r="AE292" i="1"/>
  <c r="AF292" i="1" s="1"/>
  <c r="AE280" i="1"/>
  <c r="AF280" i="1" s="1"/>
  <c r="AE272" i="1"/>
  <c r="AF272" i="1" s="1"/>
  <c r="AE268" i="1"/>
  <c r="AF268" i="1" s="1"/>
  <c r="AE252" i="1"/>
  <c r="AF252" i="1" s="1"/>
  <c r="AE196" i="1"/>
  <c r="AF196" i="1" s="1"/>
  <c r="AE192" i="1"/>
  <c r="AF192" i="1" s="1"/>
  <c r="AE184" i="1"/>
  <c r="AF184" i="1" s="1"/>
  <c r="AE176" i="1"/>
  <c r="AF176" i="1" s="1"/>
  <c r="AE156" i="1"/>
  <c r="AF156" i="1" s="1"/>
  <c r="AE140" i="1"/>
  <c r="AF140" i="1" s="1"/>
  <c r="AE132" i="1"/>
  <c r="AF132" i="1" s="1"/>
  <c r="AE120" i="1"/>
  <c r="AF120" i="1" s="1"/>
  <c r="AE100" i="1"/>
  <c r="AF100" i="1" s="1"/>
  <c r="AE92" i="1"/>
  <c r="AF92" i="1" s="1"/>
  <c r="AE88" i="1"/>
  <c r="AF88" i="1" s="1"/>
  <c r="AE80" i="1"/>
  <c r="AF80" i="1" s="1"/>
  <c r="AE68" i="1"/>
  <c r="AF68" i="1" s="1"/>
  <c r="AE56" i="1"/>
  <c r="AF56" i="1" s="1"/>
  <c r="AE40" i="1"/>
  <c r="AF40" i="1" s="1"/>
  <c r="AE36" i="1"/>
  <c r="AF36" i="1" s="1"/>
  <c r="AE32" i="1"/>
  <c r="AF32" i="1" s="1"/>
  <c r="AE28" i="1"/>
  <c r="AF28" i="1" s="1"/>
  <c r="AE24" i="1"/>
  <c r="AF24" i="1" s="1"/>
  <c r="AE20" i="1"/>
  <c r="AF20" i="1" s="1"/>
  <c r="AE842" i="1"/>
  <c r="AF842" i="1" s="1"/>
  <c r="AE848" i="1"/>
  <c r="AF848" i="1" s="1"/>
  <c r="AE844" i="1"/>
  <c r="AF844" i="1" s="1"/>
  <c r="AE840" i="1"/>
  <c r="AF840" i="1" s="1"/>
  <c r="AE812" i="1"/>
  <c r="AF812" i="1" s="1"/>
  <c r="AE800" i="1"/>
  <c r="AF800" i="1" s="1"/>
  <c r="AE788" i="1"/>
  <c r="AF788" i="1" s="1"/>
  <c r="AE736" i="1"/>
  <c r="AF736" i="1" s="1"/>
  <c r="AE700" i="1"/>
  <c r="AF700" i="1" s="1"/>
  <c r="AE696" i="1"/>
  <c r="AF696" i="1" s="1"/>
  <c r="AE692" i="1"/>
  <c r="AF692" i="1" s="1"/>
  <c r="AE607" i="1"/>
  <c r="AF607" i="1" s="1"/>
  <c r="AE543" i="1"/>
  <c r="AF543" i="1" s="1"/>
  <c r="AE527" i="1"/>
  <c r="AF527" i="1" s="1"/>
  <c r="AE503" i="1"/>
  <c r="AF503" i="1" s="1"/>
  <c r="AE391" i="1"/>
  <c r="AF391" i="1" s="1"/>
  <c r="AE319" i="1"/>
  <c r="AF319" i="1" s="1"/>
  <c r="AE303" i="1"/>
  <c r="AF303" i="1" s="1"/>
  <c r="AE299" i="1"/>
  <c r="AF299" i="1" s="1"/>
  <c r="AE295" i="1"/>
  <c r="AF295" i="1" s="1"/>
  <c r="AE291" i="1"/>
  <c r="AF291" i="1" s="1"/>
  <c r="AE283" i="1"/>
  <c r="AF283" i="1" s="1"/>
  <c r="AE279" i="1"/>
  <c r="AF279" i="1" s="1"/>
  <c r="AE271" i="1"/>
  <c r="AF271" i="1" s="1"/>
  <c r="AE267" i="1"/>
  <c r="AF267" i="1" s="1"/>
  <c r="AE235" i="1"/>
  <c r="AF235" i="1" s="1"/>
  <c r="AE199" i="1"/>
  <c r="AF199" i="1" s="1"/>
  <c r="AE191" i="1"/>
  <c r="AF191" i="1" s="1"/>
  <c r="AE187" i="1"/>
  <c r="AF187" i="1" s="1"/>
  <c r="AE155" i="1"/>
  <c r="AF155" i="1" s="1"/>
  <c r="AE131" i="1"/>
  <c r="AF131" i="1" s="1"/>
  <c r="AE127" i="1"/>
  <c r="AF127" i="1" s="1"/>
  <c r="AE123" i="1"/>
  <c r="AF123" i="1" s="1"/>
  <c r="AE99" i="1"/>
  <c r="AF99" i="1" s="1"/>
  <c r="AE79" i="1"/>
  <c r="AF79" i="1" s="1"/>
  <c r="AE35" i="1"/>
  <c r="AF35" i="1" s="1"/>
  <c r="AE27" i="1"/>
  <c r="AF27" i="1" s="1"/>
  <c r="AE23" i="1"/>
  <c r="AF23" i="1" s="1"/>
  <c r="AE855" i="1"/>
  <c r="AF855" i="1" s="1"/>
  <c r="AE811" i="1"/>
  <c r="AF811" i="1" s="1"/>
  <c r="AE795" i="1"/>
  <c r="AF795" i="1" s="1"/>
  <c r="AE735" i="1"/>
  <c r="AF735" i="1" s="1"/>
  <c r="AE695" i="1"/>
  <c r="AF695" i="1" s="1"/>
  <c r="AE691" i="1"/>
  <c r="AF691" i="1" s="1"/>
  <c r="AE610" i="1"/>
  <c r="AF610" i="1" s="1"/>
  <c r="AE606" i="1"/>
  <c r="AF606" i="1" s="1"/>
  <c r="AE602" i="1"/>
  <c r="AF602" i="1" s="1"/>
  <c r="AE578" i="1"/>
  <c r="AF578" i="1" s="1"/>
  <c r="AE414" i="1"/>
  <c r="AF414" i="1" s="1"/>
  <c r="AE318" i="1"/>
  <c r="AF318" i="1" s="1"/>
  <c r="AE306" i="1"/>
  <c r="AF306" i="1" s="1"/>
  <c r="AE302" i="1"/>
  <c r="AF302" i="1" s="1"/>
  <c r="AE298" i="1"/>
  <c r="AF298" i="1" s="1"/>
  <c r="AE294" i="1"/>
  <c r="AF294" i="1" s="1"/>
  <c r="AE290" i="1"/>
  <c r="AF290" i="1" s="1"/>
  <c r="AE286" i="1"/>
  <c r="AF286" i="1" s="1"/>
  <c r="AE278" i="1"/>
  <c r="AF278" i="1" s="1"/>
  <c r="AE266" i="1"/>
  <c r="AF266" i="1" s="1"/>
  <c r="AE254" i="1"/>
  <c r="AF254" i="1" s="1"/>
  <c r="AE234" i="1"/>
  <c r="AF234" i="1" s="1"/>
  <c r="AE210" i="1"/>
  <c r="AF210" i="1" s="1"/>
  <c r="AE194" i="1"/>
  <c r="AF194" i="1" s="1"/>
  <c r="AE190" i="1"/>
  <c r="AF190" i="1" s="1"/>
  <c r="AE182" i="1"/>
  <c r="AF182" i="1" s="1"/>
  <c r="AE174" i="1"/>
  <c r="AF174" i="1" s="1"/>
  <c r="AE154" i="1"/>
  <c r="AF154" i="1" s="1"/>
  <c r="AE134" i="1"/>
  <c r="AF134" i="1" s="1"/>
  <c r="AE126" i="1"/>
  <c r="AF126" i="1" s="1"/>
  <c r="AE102" i="1"/>
  <c r="AF102" i="1" s="1"/>
  <c r="AE98" i="1"/>
  <c r="AF98" i="1" s="1"/>
  <c r="AE70" i="1"/>
  <c r="AF70" i="1" s="1"/>
  <c r="AE66" i="1"/>
  <c r="AF66" i="1" s="1"/>
  <c r="AE34" i="1"/>
  <c r="AF34" i="1" s="1"/>
  <c r="AE30" i="1"/>
  <c r="AF30" i="1" s="1"/>
  <c r="AE22" i="1"/>
  <c r="AF22" i="1" s="1"/>
  <c r="AE18" i="1"/>
  <c r="AF18" i="1" s="1"/>
  <c r="AE810" i="1"/>
  <c r="AF810" i="1" s="1"/>
  <c r="AE794" i="1"/>
  <c r="AF794" i="1" s="1"/>
  <c r="AE734" i="1"/>
  <c r="AF734" i="1" s="1"/>
  <c r="AE694" i="1"/>
  <c r="AF694" i="1" s="1"/>
  <c r="AE690" i="1"/>
  <c r="AF690" i="1" s="1"/>
  <c r="AE673" i="1"/>
  <c r="AF673" i="1" s="1"/>
  <c r="AE669" i="1"/>
  <c r="AF669" i="1" s="1"/>
  <c r="AE645" i="1"/>
  <c r="AF645" i="1" s="1"/>
  <c r="AE613" i="1"/>
  <c r="AF613" i="1" s="1"/>
  <c r="AE609" i="1"/>
  <c r="AF609" i="1" s="1"/>
  <c r="AE605" i="1"/>
  <c r="AF605" i="1" s="1"/>
  <c r="AE601" i="1"/>
  <c r="AF601" i="1" s="1"/>
  <c r="AE301" i="1"/>
  <c r="AF301" i="1" s="1"/>
  <c r="AE297" i="1"/>
  <c r="AF297" i="1" s="1"/>
  <c r="AE293" i="1"/>
  <c r="AF293" i="1" s="1"/>
  <c r="AE289" i="1"/>
  <c r="AF289" i="1" s="1"/>
  <c r="AE281" i="1"/>
  <c r="AF281" i="1" s="1"/>
  <c r="AE277" i="1"/>
  <c r="AF277" i="1" s="1"/>
  <c r="AE269" i="1"/>
  <c r="AF269" i="1" s="1"/>
  <c r="AE265" i="1"/>
  <c r="AF265" i="1" s="1"/>
  <c r="AE257" i="1"/>
  <c r="AF257" i="1" s="1"/>
  <c r="AE249" i="1"/>
  <c r="AF249" i="1" s="1"/>
  <c r="AE189" i="1"/>
  <c r="AF189" i="1" s="1"/>
  <c r="AE181" i="1"/>
  <c r="AF181" i="1" s="1"/>
  <c r="AE177" i="1"/>
  <c r="AF177" i="1" s="1"/>
  <c r="AE125" i="1"/>
  <c r="AF125" i="1" s="1"/>
  <c r="AE101" i="1"/>
  <c r="AF101" i="1" s="1"/>
  <c r="AE93" i="1"/>
  <c r="AF93" i="1" s="1"/>
  <c r="AE85" i="1"/>
  <c r="AF85" i="1" s="1"/>
  <c r="AE53" i="1"/>
  <c r="AF53" i="1" s="1"/>
  <c r="AE45" i="1"/>
  <c r="AF45" i="1" s="1"/>
  <c r="AE37" i="1"/>
  <c r="AF37" i="1" s="1"/>
  <c r="AE33" i="1"/>
  <c r="AF33" i="1" s="1"/>
  <c r="AE29" i="1"/>
  <c r="AF29" i="1" s="1"/>
  <c r="AE25" i="1"/>
  <c r="AF25" i="1" s="1"/>
  <c r="AE21" i="1"/>
  <c r="AF21" i="1" s="1"/>
  <c r="AE809" i="1"/>
  <c r="AF809" i="1" s="1"/>
  <c r="AE797" i="1"/>
  <c r="AF797" i="1" s="1"/>
  <c r="AE793" i="1"/>
  <c r="AF793" i="1" s="1"/>
  <c r="AE672" i="1"/>
  <c r="AF672" i="1" s="1"/>
  <c r="AE668" i="1"/>
  <c r="AF668" i="1" s="1"/>
  <c r="AE648" i="1"/>
  <c r="AF648" i="1" s="1"/>
  <c r="AE644" i="1"/>
  <c r="AF644" i="1" s="1"/>
  <c r="AE604" i="1"/>
  <c r="AF604" i="1" s="1"/>
  <c r="AE468" i="1"/>
  <c r="AF468" i="1" s="1"/>
  <c r="AE328" i="1"/>
  <c r="AF328" i="1" s="1"/>
  <c r="AE832" i="1"/>
  <c r="AF832" i="1" s="1"/>
  <c r="AE708" i="1"/>
  <c r="AF708" i="1" s="1"/>
  <c r="AE688" i="1"/>
  <c r="AF688" i="1" s="1"/>
  <c r="AE679" i="1"/>
  <c r="AF679" i="1" s="1"/>
  <c r="AE599" i="1"/>
  <c r="AF599" i="1" s="1"/>
  <c r="AE761" i="1"/>
  <c r="AF761" i="1" s="1"/>
  <c r="AE745" i="1"/>
  <c r="AF745" i="1" s="1"/>
  <c r="AE733" i="1"/>
  <c r="AF733" i="1" s="1"/>
  <c r="AE592" i="1"/>
  <c r="AF592" i="1" s="1"/>
  <c r="AE560" i="1"/>
  <c r="AF560" i="1" s="1"/>
  <c r="AE436" i="1"/>
  <c r="AF436" i="1" s="1"/>
  <c r="AE344" i="1"/>
  <c r="AF344" i="1" s="1"/>
  <c r="AE324" i="1"/>
  <c r="AF324" i="1" s="1"/>
  <c r="AE852" i="1"/>
  <c r="AF852" i="1" s="1"/>
  <c r="AE804" i="1"/>
  <c r="AF804" i="1" s="1"/>
  <c r="AE724" i="1"/>
  <c r="AF724" i="1" s="1"/>
  <c r="AE712" i="1"/>
  <c r="AF712" i="1" s="1"/>
  <c r="AE523" i="1"/>
  <c r="AF523" i="1" s="1"/>
  <c r="AE459" i="1"/>
  <c r="AF459" i="1" s="1"/>
  <c r="AE339" i="1"/>
  <c r="AF339" i="1" s="1"/>
  <c r="AE847" i="1"/>
  <c r="AF847" i="1" s="1"/>
  <c r="AE819" i="1"/>
  <c r="AF819" i="1" s="1"/>
  <c r="AE799" i="1"/>
  <c r="AF799" i="1" s="1"/>
  <c r="AE791" i="1"/>
  <c r="AF791" i="1" s="1"/>
  <c r="AE783" i="1"/>
  <c r="AF783" i="1" s="1"/>
  <c r="AE699" i="1"/>
  <c r="AF699" i="1" s="1"/>
  <c r="AE666" i="1"/>
  <c r="AF666" i="1" s="1"/>
  <c r="AE570" i="1"/>
  <c r="AF570" i="1" s="1"/>
  <c r="AE562" i="1"/>
  <c r="AF562" i="1" s="1"/>
  <c r="AE406" i="1"/>
  <c r="AF406" i="1" s="1"/>
  <c r="AE382" i="1"/>
  <c r="AF382" i="1" s="1"/>
  <c r="AE358" i="1"/>
  <c r="AF358" i="1" s="1"/>
  <c r="AE821" i="1"/>
  <c r="AF821" i="1" s="1"/>
  <c r="AE773" i="1"/>
  <c r="AF773" i="1" s="1"/>
  <c r="AE612" i="1"/>
  <c r="AF612" i="1" s="1"/>
  <c r="AE448" i="1"/>
  <c r="AF448" i="1" s="1"/>
  <c r="AE308" i="1"/>
  <c r="AF308" i="1" s="1"/>
  <c r="AE864" i="1"/>
  <c r="AF864" i="1" s="1"/>
  <c r="AE836" i="1"/>
  <c r="AF836" i="1" s="1"/>
  <c r="AE776" i="1"/>
  <c r="AF776" i="1" s="1"/>
  <c r="AE720" i="1"/>
  <c r="AF720" i="1" s="1"/>
  <c r="AE684" i="1"/>
  <c r="AF684" i="1" s="1"/>
  <c r="AE551" i="1"/>
  <c r="AF551" i="1" s="1"/>
  <c r="AE455" i="1"/>
  <c r="AF455" i="1" s="1"/>
  <c r="AE839" i="1"/>
  <c r="AF839" i="1" s="1"/>
  <c r="AE787" i="1"/>
  <c r="AF787" i="1" s="1"/>
  <c r="AE763" i="1"/>
  <c r="AF763" i="1" s="1"/>
  <c r="AE747" i="1"/>
  <c r="AF747" i="1" s="1"/>
  <c r="AE739" i="1"/>
  <c r="AF739" i="1" s="1"/>
  <c r="AE731" i="1"/>
  <c r="AF731" i="1" s="1"/>
  <c r="AE727" i="1"/>
  <c r="AF727" i="1" s="1"/>
  <c r="AE658" i="1"/>
  <c r="AF658" i="1" s="1"/>
  <c r="AE542" i="1"/>
  <c r="AF542" i="1" s="1"/>
  <c r="AE526" i="1"/>
  <c r="AF526" i="1" s="1"/>
  <c r="AE514" i="1"/>
  <c r="AF514" i="1" s="1"/>
  <c r="AE502" i="1"/>
  <c r="AF502" i="1" s="1"/>
  <c r="AE854" i="1"/>
  <c r="AF854" i="1" s="1"/>
  <c r="AE802" i="1"/>
  <c r="AF802" i="1" s="1"/>
  <c r="AE681" i="1"/>
  <c r="AF681" i="1" s="1"/>
  <c r="AE653" i="1"/>
  <c r="AF653" i="1" s="1"/>
  <c r="AE625" i="1"/>
  <c r="AF625" i="1" s="1"/>
  <c r="AE577" i="1"/>
  <c r="AF577" i="1" s="1"/>
  <c r="AE537" i="1"/>
  <c r="AF537" i="1" s="1"/>
  <c r="AE477" i="1"/>
  <c r="AF477" i="1" s="1"/>
  <c r="AE413" i="1"/>
  <c r="AF413" i="1" s="1"/>
  <c r="AE369" i="1"/>
  <c r="AF369" i="1" s="1"/>
  <c r="AE317" i="1"/>
  <c r="AF317" i="1" s="1"/>
  <c r="AE313" i="1"/>
  <c r="AF313" i="1" s="1"/>
  <c r="AE305" i="1"/>
  <c r="AF305" i="1" s="1"/>
  <c r="AE603" i="1"/>
  <c r="AF603" i="1" s="1"/>
  <c r="AI476" i="1"/>
  <c r="AI504" i="1"/>
  <c r="AI314" i="1"/>
  <c r="AI741" i="1"/>
  <c r="AI840" i="1"/>
  <c r="AI236" i="1"/>
  <c r="AI778" i="1"/>
  <c r="AI199" i="1"/>
  <c r="AI337" i="1"/>
  <c r="AI829" i="1"/>
  <c r="AI423" i="1"/>
  <c r="AI65" i="1"/>
  <c r="AI20" i="1"/>
  <c r="AI841" i="1"/>
  <c r="AI18" i="1"/>
  <c r="AI190" i="1"/>
  <c r="AI746" i="1"/>
  <c r="AI395" i="1"/>
  <c r="AI604" i="1"/>
  <c r="AI424" i="1"/>
  <c r="AI701" i="1"/>
  <c r="AI258" i="1"/>
  <c r="AI552" i="1"/>
  <c r="AI347" i="1"/>
  <c r="AI38" i="1"/>
  <c r="AI662" i="1"/>
  <c r="AI477" i="1"/>
  <c r="AI490" i="1"/>
  <c r="AI687" i="1"/>
  <c r="AI103" i="1"/>
  <c r="AI656" i="1"/>
  <c r="AI143" i="1"/>
  <c r="AI400" i="1"/>
  <c r="AI83" i="1"/>
  <c r="AI259" i="1"/>
  <c r="AI57" i="1"/>
  <c r="AI529" i="1"/>
  <c r="AI384" i="1"/>
  <c r="AI155" i="1"/>
  <c r="AI58" i="1"/>
  <c r="AI381" i="1"/>
  <c r="AI649" i="1"/>
  <c r="AI696" i="1"/>
  <c r="AI420" i="1"/>
  <c r="AI710" i="1"/>
  <c r="AI689" i="1"/>
  <c r="AI255" i="1"/>
  <c r="AI374" i="1"/>
  <c r="AI575" i="1"/>
  <c r="AI618" i="1"/>
  <c r="AI45" i="1"/>
  <c r="AI104" i="1"/>
  <c r="AI747" i="1"/>
  <c r="AI754" i="1"/>
  <c r="AI19" i="1"/>
  <c r="AI368" i="1"/>
  <c r="AI697" i="1"/>
  <c r="AI505" i="1"/>
  <c r="AI321" i="1"/>
  <c r="AI149" i="1"/>
  <c r="AI790" i="1"/>
  <c r="AI633" i="1"/>
  <c r="AI411" i="1"/>
  <c r="AI663" i="1"/>
  <c r="AI46" i="1"/>
  <c r="AI36" i="1"/>
  <c r="AI348" i="1"/>
  <c r="AI740" i="1"/>
  <c r="AI289" i="1"/>
  <c r="AI210" i="1"/>
  <c r="AI530" i="1"/>
  <c r="AI452" i="1"/>
  <c r="AI516" i="1"/>
  <c r="AI322" i="1"/>
  <c r="AI460" i="1"/>
  <c r="AI105" i="1"/>
  <c r="AI375" i="1"/>
  <c r="AI320" i="1"/>
  <c r="AI156" i="1"/>
  <c r="AI200" i="1"/>
  <c r="AI821" i="1"/>
  <c r="AI167" i="1"/>
  <c r="AI506" i="1"/>
  <c r="AI211" i="1"/>
  <c r="AI553" i="1"/>
  <c r="AI265" i="1"/>
  <c r="AI295" i="1"/>
  <c r="AI614" i="1"/>
  <c r="AI664" i="1"/>
  <c r="AI711" i="1"/>
  <c r="AI755" i="1"/>
  <c r="AI478" i="1"/>
  <c r="AI307" i="1"/>
  <c r="AI412" i="1"/>
  <c r="AI554" i="1"/>
  <c r="AI461" i="1"/>
  <c r="AI842" i="1"/>
  <c r="AI634" i="1"/>
  <c r="AI665" i="1"/>
  <c r="AI189" i="1"/>
  <c r="AI756" i="1"/>
  <c r="AI813" i="1"/>
  <c r="AI523" i="1"/>
  <c r="AI39" i="1"/>
  <c r="AI323" i="1"/>
  <c r="AI318" i="1"/>
  <c r="AI822" i="1"/>
  <c r="AI856" i="1"/>
  <c r="AI249" i="1"/>
  <c r="AI221" i="1"/>
  <c r="AI201" i="1"/>
  <c r="AI84" i="1"/>
  <c r="AI92" i="1"/>
  <c r="AI107" i="1"/>
  <c r="AI443" i="1"/>
  <c r="AI122" i="1"/>
  <c r="AI21" i="1"/>
  <c r="AI434" i="1"/>
  <c r="AI266" i="1"/>
  <c r="AI491" i="1"/>
  <c r="AI102" i="1"/>
  <c r="AI93" i="1"/>
  <c r="AI116" i="1"/>
  <c r="AI123" i="1"/>
  <c r="AI666" i="1"/>
  <c r="AI742" i="1"/>
  <c r="AI23" i="1"/>
  <c r="AI117" i="1"/>
  <c r="AI193" i="1"/>
  <c r="AI757" i="1"/>
  <c r="AI857" i="1"/>
  <c r="AI237" i="1"/>
  <c r="AI698" i="1"/>
  <c r="AI144" i="1"/>
  <c r="AI853" i="1"/>
  <c r="AI619" i="1"/>
  <c r="AI386" i="1"/>
  <c r="AI576" i="1"/>
  <c r="AI59" i="1"/>
  <c r="AI531" i="1"/>
  <c r="AI748" i="1"/>
  <c r="AI85" i="1"/>
  <c r="AI173" i="1"/>
  <c r="AI76" i="1"/>
  <c r="AI712" i="1"/>
  <c r="AI94" i="1"/>
  <c r="AI22" i="1"/>
  <c r="AI35" i="1"/>
  <c r="AI82" i="1"/>
  <c r="AI238" i="1"/>
  <c r="AI667" i="1"/>
  <c r="AI27" i="1"/>
  <c r="AI60" i="1"/>
  <c r="AI444" i="1"/>
  <c r="AI809" i="1"/>
  <c r="AI401" i="1"/>
  <c r="AI499" i="1"/>
  <c r="AI86" i="1"/>
  <c r="AI577" i="1"/>
  <c r="AI157" i="1"/>
  <c r="AI172" i="1"/>
  <c r="AI267" i="1"/>
  <c r="AI492" i="1"/>
  <c r="AI158" i="1"/>
  <c r="AI590" i="1"/>
  <c r="AI830" i="1"/>
  <c r="AI532" i="1"/>
  <c r="AI635" i="1"/>
  <c r="AI749" i="1"/>
  <c r="AI814" i="1"/>
  <c r="AI445" i="1"/>
  <c r="AI446" i="1"/>
  <c r="AI376" i="1"/>
  <c r="AI304" i="1"/>
  <c r="AI268" i="1"/>
  <c r="AI533" i="1"/>
  <c r="AI326" i="1"/>
  <c r="AI159" i="1"/>
  <c r="AI750" i="1"/>
  <c r="AI212" i="1"/>
  <c r="AI620" i="1"/>
  <c r="AI792" i="1"/>
  <c r="AI555" i="1"/>
  <c r="AI256" i="1"/>
  <c r="AI534" i="1"/>
  <c r="AI40" i="1"/>
  <c r="AI479" i="1"/>
  <c r="AI134" i="1"/>
  <c r="AI360" i="1"/>
  <c r="AI743" i="1"/>
  <c r="AI823" i="1"/>
  <c r="AI524" i="1"/>
  <c r="AI493" i="1"/>
  <c r="AI688" i="1"/>
  <c r="AI765" i="1"/>
  <c r="AI643" i="1"/>
  <c r="AI507" i="1"/>
  <c r="AI435" i="1"/>
  <c r="AI191" i="1"/>
  <c r="AI758" i="1"/>
  <c r="AI30" i="1"/>
  <c r="AI578" i="1"/>
  <c r="AI106" i="1"/>
  <c r="AI213" i="1"/>
  <c r="AI858" i="1"/>
  <c r="AI303" i="1"/>
  <c r="AI451" i="1"/>
  <c r="AI566" i="1"/>
  <c r="AI269" i="1"/>
  <c r="AI327" i="1"/>
  <c r="AI831" i="1"/>
  <c r="AI260" i="1"/>
  <c r="AI768" i="1"/>
  <c r="AI535" i="1"/>
  <c r="AI699" i="1"/>
  <c r="AI691" i="1"/>
  <c r="AI480" i="1"/>
  <c r="AI737" i="1"/>
  <c r="AI508" i="1"/>
  <c r="AI462" i="1"/>
  <c r="AI214" i="1"/>
  <c r="AI713" i="1"/>
  <c r="AI668" i="1"/>
  <c r="AI394" i="1"/>
  <c r="AI171" i="1"/>
  <c r="AI239" i="1"/>
  <c r="AI536" i="1"/>
  <c r="AI579" i="1"/>
  <c r="AI77" i="1"/>
  <c r="AI202" i="1"/>
  <c r="AI669" i="1"/>
  <c r="AI270" i="1"/>
  <c r="AI525" i="1"/>
  <c r="AI636" i="1"/>
  <c r="AI436" i="1"/>
  <c r="AI602" i="1"/>
  <c r="AI644" i="1"/>
  <c r="AI174" i="1"/>
  <c r="AI591" i="1"/>
  <c r="AI108" i="1"/>
  <c r="AI135" i="1"/>
  <c r="AI537" i="1"/>
  <c r="AI580" i="1"/>
  <c r="AI160" i="1"/>
  <c r="AI556" i="1"/>
  <c r="AI581" i="1"/>
  <c r="AI463" i="1"/>
  <c r="AI670" i="1"/>
  <c r="AI402" i="1"/>
  <c r="AI203" i="1"/>
  <c r="AI793" i="1"/>
  <c r="AI453" i="1"/>
  <c r="AI161" i="1"/>
  <c r="AI582" i="1"/>
  <c r="AI222" i="1"/>
  <c r="AI824" i="1"/>
  <c r="AI637" i="1"/>
  <c r="AI41" i="1"/>
  <c r="AI240" i="1"/>
  <c r="AI714" i="1"/>
  <c r="AI25" i="1"/>
  <c r="AI215" i="1"/>
  <c r="AI494" i="1"/>
  <c r="AI47" i="1"/>
  <c r="AI204" i="1"/>
  <c r="AI162" i="1"/>
  <c r="AI403" i="1"/>
  <c r="AI517" i="1"/>
  <c r="AI702" i="1"/>
  <c r="AI611" i="1"/>
  <c r="AI241" i="1"/>
  <c r="AI464" i="1"/>
  <c r="AI136" i="1"/>
  <c r="AI404" i="1"/>
  <c r="AI703" i="1"/>
  <c r="AI671" i="1"/>
  <c r="AI54" i="1"/>
  <c r="AI413" i="1"/>
  <c r="AI242" i="1"/>
  <c r="AI137" i="1"/>
  <c r="AI271" i="1"/>
  <c r="AI145" i="1"/>
  <c r="AI67" i="1"/>
  <c r="AI250" i="1"/>
  <c r="AI549" i="1"/>
  <c r="AI832" i="1"/>
  <c r="AI61" i="1"/>
  <c r="AI437" i="1"/>
  <c r="AI148" i="1"/>
  <c r="AI481" i="1"/>
  <c r="AI328" i="1"/>
  <c r="AI812" i="1"/>
  <c r="AI343" i="1"/>
  <c r="AI704" i="1"/>
  <c r="AI657" i="1"/>
  <c r="AI715" i="1"/>
  <c r="AI296" i="1"/>
  <c r="AI759" i="1"/>
  <c r="AI447" i="1"/>
  <c r="AI425" i="1"/>
  <c r="AI583" i="1"/>
  <c r="AI109" i="1"/>
  <c r="AI495" i="1"/>
  <c r="AI361" i="1"/>
  <c r="AI362" i="1"/>
  <c r="AI518" i="1"/>
  <c r="AI33" i="1"/>
  <c r="AI95" i="1"/>
  <c r="AI769" i="1"/>
  <c r="AI175" i="1"/>
  <c r="AI744" i="1"/>
  <c r="AI859" i="1"/>
  <c r="AI78" i="1"/>
  <c r="AI465" i="1"/>
  <c r="AI650" i="1"/>
  <c r="AI223" i="1"/>
  <c r="AI124" i="1"/>
  <c r="AI243" i="1"/>
  <c r="AI192" i="1"/>
  <c r="AI567" i="1"/>
  <c r="AI138" i="1"/>
  <c r="AI244" i="1"/>
  <c r="AI860" i="1"/>
  <c r="AI638" i="1"/>
  <c r="AI387" i="1"/>
  <c r="AI705" i="1"/>
  <c r="AI396" i="1"/>
  <c r="AI519" i="1"/>
  <c r="AI538" i="1"/>
  <c r="AI557" i="1"/>
  <c r="AI261" i="1"/>
  <c r="AI672" i="1"/>
  <c r="AI338" i="1"/>
  <c r="AI760" i="1"/>
  <c r="AI673" i="1"/>
  <c r="AI13" i="1"/>
  <c r="AI466" i="1"/>
  <c r="AI651" i="1"/>
  <c r="AI31" i="1"/>
  <c r="AI558" i="1"/>
  <c r="AI139" i="1"/>
  <c r="AI262" i="1"/>
  <c r="AI310" i="1"/>
  <c r="AI716" i="1"/>
  <c r="AI568" i="1"/>
  <c r="AI245" i="1"/>
  <c r="AI751" i="1"/>
  <c r="AI426" i="1"/>
  <c r="AI272" i="1"/>
  <c r="AI311" i="1"/>
  <c r="AI845" i="1"/>
  <c r="AI686" i="1"/>
  <c r="AI794" i="1"/>
  <c r="AI363" i="1"/>
  <c r="AI414" i="1"/>
  <c r="AI569" i="1"/>
  <c r="AI299" i="1"/>
  <c r="AI369" i="1"/>
  <c r="AI176" i="1"/>
  <c r="AI496" i="1"/>
  <c r="AI674" i="1"/>
  <c r="AI163" i="1"/>
  <c r="AI319" i="1"/>
  <c r="AI454" i="1"/>
  <c r="AI397" i="1"/>
  <c r="AI339" i="1"/>
  <c r="AI784" i="1"/>
  <c r="AI574" i="1"/>
  <c r="AI150" i="1"/>
  <c r="AI164" i="1"/>
  <c r="AI62" i="1"/>
  <c r="AI690" i="1"/>
  <c r="AI349" i="1"/>
  <c r="AI364" i="1"/>
  <c r="AI388" i="1"/>
  <c r="AI196" i="1"/>
  <c r="AI329" i="1"/>
  <c r="AI48" i="1"/>
  <c r="AI770" i="1"/>
  <c r="AI365" i="1"/>
  <c r="AI652" i="1"/>
  <c r="AI205" i="1"/>
  <c r="AI825" i="1"/>
  <c r="AI251" i="1"/>
  <c r="AI752" i="1"/>
  <c r="AI559" i="1"/>
  <c r="AI87" i="1"/>
  <c r="AI216" i="1"/>
  <c r="AI389" i="1"/>
  <c r="AI717" i="1"/>
  <c r="AI509" i="1"/>
  <c r="AI450" i="1"/>
  <c r="AI675" i="1"/>
  <c r="AI313" i="1"/>
  <c r="AI500" i="1"/>
  <c r="AI398" i="1"/>
  <c r="AI359" i="1"/>
  <c r="AI776" i="1"/>
  <c r="AI795" i="1"/>
  <c r="AI718" i="1"/>
  <c r="AI350" i="1"/>
  <c r="AI42" i="1"/>
  <c r="AI111" i="1"/>
  <c r="AI807" i="1"/>
  <c r="AI497" i="1"/>
  <c r="AI340" i="1"/>
  <c r="AI806" i="1"/>
  <c r="AI796" i="1"/>
  <c r="AI177" i="1"/>
  <c r="AI621" i="1"/>
  <c r="AI366" i="1"/>
  <c r="AI801" i="1"/>
  <c r="AI224" i="1"/>
  <c r="AI315" i="1"/>
  <c r="AI330" i="1"/>
  <c r="AI815" i="1"/>
  <c r="AI467" i="1"/>
  <c r="AI584" i="1"/>
  <c r="AI146" i="1"/>
  <c r="AI676" i="1"/>
  <c r="AI482" i="1"/>
  <c r="AI415" i="1"/>
  <c r="AI833" i="1"/>
  <c r="AI816" i="1"/>
  <c r="AI26" i="1"/>
  <c r="AI185" i="1"/>
  <c r="AI125" i="1"/>
  <c r="AI29" i="1"/>
  <c r="AI510" i="1"/>
  <c r="AI448" i="1"/>
  <c r="AI605" i="1"/>
  <c r="AI468" i="1"/>
  <c r="AI370" i="1"/>
  <c r="AI273" i="1"/>
  <c r="AI761" i="1"/>
  <c r="AI110" i="1"/>
  <c r="AI645" i="1"/>
  <c r="AI274" i="1"/>
  <c r="AI377" i="1"/>
  <c r="AI594" i="1"/>
  <c r="AI622" i="1"/>
  <c r="AI653" i="1"/>
  <c r="AI483" i="1"/>
  <c r="AI405" i="1"/>
  <c r="AI225" i="1"/>
  <c r="AI817" i="1"/>
  <c r="AI378" i="1"/>
  <c r="AI69" i="1"/>
  <c r="AI654" i="1"/>
  <c r="AI421" i="1"/>
  <c r="AI797" i="1"/>
  <c r="AI246" i="1"/>
  <c r="AI165" i="1"/>
  <c r="AI70" i="1"/>
  <c r="AI197" i="1"/>
  <c r="AI291" i="1"/>
  <c r="AI846" i="1"/>
  <c r="AI275" i="1"/>
  <c r="AI71" i="1"/>
  <c r="AI488" i="1"/>
  <c r="AI607" i="1"/>
  <c r="AI331" i="1"/>
  <c r="AI379" i="1"/>
  <c r="AI798" i="1"/>
  <c r="AI406" i="1"/>
  <c r="AI96" i="1"/>
  <c r="AI118" i="1"/>
  <c r="AI771" i="1"/>
  <c r="AI14" i="1"/>
  <c r="AI15" i="1"/>
  <c r="AI585" i="1"/>
  <c r="AI677" i="1"/>
  <c r="AI678" i="1"/>
  <c r="AI738" i="1"/>
  <c r="AI287" i="1"/>
  <c r="AI292" i="1"/>
  <c r="AI719" i="1"/>
  <c r="AI720" i="1"/>
  <c r="AI779" i="1"/>
  <c r="AI178" i="1"/>
  <c r="AI187" i="1"/>
  <c r="AI586" i="1"/>
  <c r="AI427" i="1"/>
  <c r="AI186" i="1"/>
  <c r="AI119" i="1"/>
  <c r="AI206" i="1"/>
  <c r="AI772" i="1"/>
  <c r="AI623" i="1"/>
  <c r="AI207" i="1"/>
  <c r="AI305" i="1"/>
  <c r="AI777" i="1"/>
  <c r="AI407" i="1"/>
  <c r="AI834" i="1"/>
  <c r="AI220" i="1"/>
  <c r="AI297" i="1"/>
  <c r="AI276" i="1"/>
  <c r="AI302" i="1"/>
  <c r="AI371" i="1"/>
  <c r="AI120" i="1"/>
  <c r="AI847" i="1"/>
  <c r="AI140" i="1"/>
  <c r="AI344" i="1"/>
  <c r="AI624" i="1"/>
  <c r="AI745" i="1"/>
  <c r="AI646" i="1"/>
  <c r="AI639" i="1"/>
  <c r="AI475" i="1"/>
  <c r="AI277" i="1"/>
  <c r="AI610" i="1"/>
  <c r="AI151" i="1"/>
  <c r="AI753" i="1"/>
  <c r="AI247" i="1"/>
  <c r="AI826" i="1"/>
  <c r="AI332" i="1"/>
  <c r="AI380" i="1"/>
  <c r="AI208" i="1"/>
  <c r="AI647" i="1"/>
  <c r="AI316" i="1"/>
  <c r="AI706" i="1"/>
  <c r="AI599" i="1"/>
  <c r="AI97" i="1"/>
  <c r="AI290" i="1"/>
  <c r="AI351" i="1"/>
  <c r="AI721" i="1"/>
  <c r="AI695" i="1"/>
  <c r="AI785" i="1"/>
  <c r="AI179" i="1"/>
  <c r="AI79" i="1"/>
  <c r="AI539" i="1"/>
  <c r="AI428" i="1"/>
  <c r="AI799" i="1"/>
  <c r="AI501" i="1"/>
  <c r="AI587" i="1"/>
  <c r="AI780" i="1"/>
  <c r="AI166" i="1"/>
  <c r="AI263" i="1"/>
  <c r="AI126" i="1"/>
  <c r="AI503" i="1"/>
  <c r="AI606" i="1"/>
  <c r="AI600" i="1"/>
  <c r="AI648" i="1"/>
  <c r="AI372" i="1"/>
  <c r="AI438" i="1"/>
  <c r="AI98" i="1"/>
  <c r="AI24" i="1"/>
  <c r="AI34" i="1"/>
  <c r="AI804" i="1"/>
  <c r="AI811" i="1"/>
  <c r="AI63" i="1"/>
  <c r="AI818" i="1"/>
  <c r="AI43" i="1"/>
  <c r="AI345" i="1"/>
  <c r="AI341" i="1"/>
  <c r="AI615" i="1"/>
  <c r="AI640" i="1"/>
  <c r="AI820" i="1"/>
  <c r="AI293" i="1"/>
  <c r="AI528" i="1"/>
  <c r="AI64" i="1"/>
  <c r="AI209" i="1"/>
  <c r="AI429" i="1"/>
  <c r="AI226" i="1"/>
  <c r="AI852" i="1"/>
  <c r="AI540" i="1"/>
  <c r="AI739" i="1"/>
  <c r="AI16" i="1"/>
  <c r="AI317" i="1"/>
  <c r="AI541" i="1"/>
  <c r="AI457" i="1"/>
  <c r="AI74" i="1"/>
  <c r="AI352" i="1"/>
  <c r="AI168" i="1"/>
  <c r="AI520" i="1"/>
  <c r="AI227" i="1"/>
  <c r="AI469" i="1"/>
  <c r="AI112" i="1"/>
  <c r="AI560" i="1"/>
  <c r="AI257" i="1"/>
  <c r="AI113" i="1"/>
  <c r="AI808" i="1"/>
  <c r="AI570" i="1"/>
  <c r="AI773" i="1"/>
  <c r="AI416" i="1"/>
  <c r="AI616" i="1"/>
  <c r="AI294" i="1"/>
  <c r="AI861" i="1"/>
  <c r="AI228" i="1"/>
  <c r="AI459" i="1"/>
  <c r="AI353" i="1"/>
  <c r="AI692" i="1"/>
  <c r="AI681" i="1"/>
  <c r="AI346" i="1"/>
  <c r="AI489" i="1"/>
  <c r="AI28" i="1"/>
  <c r="AI470" i="1"/>
  <c r="AI180" i="1"/>
  <c r="AI373" i="1"/>
  <c r="AI354" i="1"/>
  <c r="AI617" i="1"/>
  <c r="AI252" i="1"/>
  <c r="AI625" i="1"/>
  <c r="AI355" i="1"/>
  <c r="AI114" i="1"/>
  <c r="AI641" i="1"/>
  <c r="AI626" i="1"/>
  <c r="AI55" i="1"/>
  <c r="AI279" i="1"/>
  <c r="AI723" i="1"/>
  <c r="AI544" i="1"/>
  <c r="AI169" i="1"/>
  <c r="AI280" i="1"/>
  <c r="AI526" i="1"/>
  <c r="AI565" i="1"/>
  <c r="AI855" i="1"/>
  <c r="AI281" i="1"/>
  <c r="AI835" i="1"/>
  <c r="AI661" i="1"/>
  <c r="AI484" i="1"/>
  <c r="AI181" i="1"/>
  <c r="AI601" i="1"/>
  <c r="AI828" i="1"/>
  <c r="AI511" i="1"/>
  <c r="AI471" i="1"/>
  <c r="AI127" i="1"/>
  <c r="AI229" i="1"/>
  <c r="AI233" i="1"/>
  <c r="AI512" i="1"/>
  <c r="AI408" i="1"/>
  <c r="AI571" i="1"/>
  <c r="AI561" i="1"/>
  <c r="AI141" i="1"/>
  <c r="AI642" i="1"/>
  <c r="AI306" i="1"/>
  <c r="AI282" i="1"/>
  <c r="AI283" i="1"/>
  <c r="AI627" i="1"/>
  <c r="AI485" i="1"/>
  <c r="AI735" i="1"/>
  <c r="AI731" i="1"/>
  <c r="AI56" i="1"/>
  <c r="AI693" i="1"/>
  <c r="AI791" i="1"/>
  <c r="AI89" i="1"/>
  <c r="AI628" i="1"/>
  <c r="AI781" i="1"/>
  <c r="AI595" i="1"/>
  <c r="AI128" i="1"/>
  <c r="AI694" i="1"/>
  <c r="AI521" i="1"/>
  <c r="AI439" i="1"/>
  <c r="AI147" i="1"/>
  <c r="AI608" i="1"/>
  <c r="AI298" i="1"/>
  <c r="AI383" i="1"/>
  <c r="AI417" i="1"/>
  <c r="AI75" i="1"/>
  <c r="AI498" i="1"/>
  <c r="AI80" i="1"/>
  <c r="AI472" i="1"/>
  <c r="AI49" i="1"/>
  <c r="AI850" i="1"/>
  <c r="AI182" i="1"/>
  <c r="AI356" i="1"/>
  <c r="AI312" i="1"/>
  <c r="AI732" i="1"/>
  <c r="AI37" i="1"/>
  <c r="AI284" i="1"/>
  <c r="AI81" i="1"/>
  <c r="AI333" i="1"/>
  <c r="AI726" i="1"/>
  <c r="AI734" i="1"/>
  <c r="AI836" i="1"/>
  <c r="AI72" i="1"/>
  <c r="AI736" i="1"/>
  <c r="AI32" i="1"/>
  <c r="AI550" i="1"/>
  <c r="AI819" i="1"/>
  <c r="AI727" i="1"/>
  <c r="AI862" i="1"/>
  <c r="AI728" i="1"/>
  <c r="AI805" i="1"/>
  <c r="AI849" i="1"/>
  <c r="AI612" i="1"/>
  <c r="AI800" i="1"/>
  <c r="AI502" i="1"/>
  <c r="AI729" i="1"/>
  <c r="AI730" i="1"/>
  <c r="AI367" i="1"/>
  <c r="AI129" i="1"/>
  <c r="AI596" i="1"/>
  <c r="AI655" i="1"/>
  <c r="AI430" i="1"/>
  <c r="AI418" i="1"/>
  <c r="AI527" i="1"/>
  <c r="AI802" i="1"/>
  <c r="AI837" i="1"/>
  <c r="AI152" i="1"/>
  <c r="AI431" i="1"/>
  <c r="AI357" i="1"/>
  <c r="AI188" i="1"/>
  <c r="AI473" i="1"/>
  <c r="AI334" i="1"/>
  <c r="AI17" i="1"/>
  <c r="AI486" i="1"/>
  <c r="AI409" i="1"/>
  <c r="AI130" i="1"/>
  <c r="AI50" i="1"/>
  <c r="AI551" i="1"/>
  <c r="AI766" i="1"/>
  <c r="AI285" i="1"/>
  <c r="AI683" i="1"/>
  <c r="AI410" i="1"/>
  <c r="AI588" i="1"/>
  <c r="AI442" i="1"/>
  <c r="AI170" i="1"/>
  <c r="AI572" i="1"/>
  <c r="AI440" i="1"/>
  <c r="AI51" i="1"/>
  <c r="AI248" i="1"/>
  <c r="AI522" i="1"/>
  <c r="AI382" i="1"/>
  <c r="AI399" i="1"/>
  <c r="AI142" i="1"/>
  <c r="AI545" i="1"/>
  <c r="AI474" i="1"/>
  <c r="AI548" i="1"/>
  <c r="AI838" i="1"/>
  <c r="AI609" i="1"/>
  <c r="AI546" i="1"/>
  <c r="AI183" i="1"/>
  <c r="AI782" i="1"/>
  <c r="AI73" i="1"/>
  <c r="AI629" i="1"/>
  <c r="AI99" i="1"/>
  <c r="AI432" i="1"/>
  <c r="AI597" i="1"/>
  <c r="AI547" i="1"/>
  <c r="AI684" i="1"/>
  <c r="AI630" i="1"/>
  <c r="AI100" i="1"/>
  <c r="AI783" i="1"/>
  <c r="AI458" i="1"/>
  <c r="AI733" i="1"/>
  <c r="AI786" i="1"/>
  <c r="AI115" i="1"/>
  <c r="AI631" i="1"/>
  <c r="AI217" i="1"/>
  <c r="AI487" i="1"/>
  <c r="AI253" i="1"/>
  <c r="AI632" i="1"/>
  <c r="AI335" i="1"/>
  <c r="AI433" i="1"/>
  <c r="AI660" i="1"/>
  <c r="AI787" i="1"/>
  <c r="AI101" i="1"/>
  <c r="AI449" i="1"/>
  <c r="AI121" i="1"/>
  <c r="AI422" i="1"/>
  <c r="AI851" i="1"/>
  <c r="AI286" i="1"/>
  <c r="AI441" i="1"/>
  <c r="AI218" i="1"/>
  <c r="AI264" i="1"/>
  <c r="AI198" i="1"/>
  <c r="AI184" i="1"/>
  <c r="AI762" i="1"/>
  <c r="AI153" i="1"/>
  <c r="AI598" i="1"/>
  <c r="AI231" i="1"/>
  <c r="AI767" i="1"/>
  <c r="AI613" i="1"/>
  <c r="AI342" i="1"/>
  <c r="AI803" i="1"/>
  <c r="AI385" i="1"/>
  <c r="AI358" i="1"/>
  <c r="AI564" i="1"/>
  <c r="AI513" i="1"/>
  <c r="AI52" i="1"/>
  <c r="AI154" i="1"/>
  <c r="AI589" i="1"/>
  <c r="AI219" i="1"/>
  <c r="AI839" i="1"/>
  <c r="AI419" i="1"/>
  <c r="AI707" i="1"/>
  <c r="AI685" i="1"/>
  <c r="AI44" i="1"/>
  <c r="AI827" i="1"/>
  <c r="AI863" i="1"/>
  <c r="AI810" i="1"/>
  <c r="AI288" i="1"/>
  <c r="AI573" i="1"/>
  <c r="AI514" i="1"/>
  <c r="AI90" i="1"/>
  <c r="AI91" i="1"/>
  <c r="AI232" i="1"/>
  <c r="AI131" i="1"/>
  <c r="AI336" i="1"/>
  <c r="AI700" i="1"/>
  <c r="AI254" i="1"/>
  <c r="AI515" i="1"/>
  <c r="AH476" i="1"/>
  <c r="AH788" i="1"/>
  <c r="AH12" i="1"/>
  <c r="AH314" i="1"/>
  <c r="AH708" i="1"/>
  <c r="AH741" i="1"/>
  <c r="AH778" i="1"/>
  <c r="AH337" i="1"/>
  <c r="AH829" i="1"/>
  <c r="AH423" i="1"/>
  <c r="AH65" i="1"/>
  <c r="AH841" i="1"/>
  <c r="AH746" i="1"/>
  <c r="AH395" i="1"/>
  <c r="AH604" i="1"/>
  <c r="AH424" i="1"/>
  <c r="AH701" i="1"/>
  <c r="AH258" i="1"/>
  <c r="AH552" i="1"/>
  <c r="AH347" i="1"/>
  <c r="AH38" i="1"/>
  <c r="AH662" i="1"/>
  <c r="AH490" i="1"/>
  <c r="AH709" i="1"/>
  <c r="AH687" i="1"/>
  <c r="AH656" i="1"/>
  <c r="AH143" i="1"/>
  <c r="AH400" i="1"/>
  <c r="AH132" i="1"/>
  <c r="AH83" i="1"/>
  <c r="AH259" i="1"/>
  <c r="AH57" i="1"/>
  <c r="AH529" i="1"/>
  <c r="AH384" i="1"/>
  <c r="AH155" i="1"/>
  <c r="AH789" i="1"/>
  <c r="AH58" i="1"/>
  <c r="AH381" i="1"/>
  <c r="AH696" i="1"/>
  <c r="AH420" i="1"/>
  <c r="AH710" i="1"/>
  <c r="AH255" i="1"/>
  <c r="AH374" i="1"/>
  <c r="AH575" i="1"/>
  <c r="AH618" i="1"/>
  <c r="AH104" i="1"/>
  <c r="AH747" i="1"/>
  <c r="AH754" i="1"/>
  <c r="AH19" i="1"/>
  <c r="AH368" i="1"/>
  <c r="AH505" i="1"/>
  <c r="AH321" i="1"/>
  <c r="AH149" i="1"/>
  <c r="AH790" i="1"/>
  <c r="AH633" i="1"/>
  <c r="AH411" i="1"/>
  <c r="AH663" i="1"/>
  <c r="AH46" i="1"/>
  <c r="AH348" i="1"/>
  <c r="AH210" i="1"/>
  <c r="AH530" i="1"/>
  <c r="AH452" i="1"/>
  <c r="AH516" i="1"/>
  <c r="AH322" i="1"/>
  <c r="AH460" i="1"/>
  <c r="AH105" i="1"/>
  <c r="AH375" i="1"/>
  <c r="AH320" i="1"/>
  <c r="AH821" i="1"/>
  <c r="AH167" i="1"/>
  <c r="AH506" i="1"/>
  <c r="AH211" i="1"/>
  <c r="AH553" i="1"/>
  <c r="AH664" i="1"/>
  <c r="AH711" i="1"/>
  <c r="AH755" i="1"/>
  <c r="AH764" i="1"/>
  <c r="AH307" i="1"/>
  <c r="AH412" i="1"/>
  <c r="AH554" i="1"/>
  <c r="AH461" i="1"/>
  <c r="AH634" i="1"/>
  <c r="AH665" i="1"/>
  <c r="AH756" i="1"/>
  <c r="AH813" i="1"/>
  <c r="AH523" i="1"/>
  <c r="AH308" i="1"/>
  <c r="AH39" i="1"/>
  <c r="AH323" i="1"/>
  <c r="AH318" i="1"/>
  <c r="AH822" i="1"/>
  <c r="AH856" i="1"/>
  <c r="AH249" i="1"/>
  <c r="AH221" i="1"/>
  <c r="AH201" i="1"/>
  <c r="AH84" i="1"/>
  <c r="AH92" i="1"/>
  <c r="AH107" i="1"/>
  <c r="AH443" i="1"/>
  <c r="AH122" i="1"/>
  <c r="AH21" i="1"/>
  <c r="AH434" i="1"/>
  <c r="AH491" i="1"/>
  <c r="AH234" i="1"/>
  <c r="AH116" i="1"/>
  <c r="AH123" i="1"/>
  <c r="AH666" i="1"/>
  <c r="AH742" i="1"/>
  <c r="AH23" i="1"/>
  <c r="AH117" i="1"/>
  <c r="AH757" i="1"/>
  <c r="AH857" i="1"/>
  <c r="AH237" i="1"/>
  <c r="AH144" i="1"/>
  <c r="AH619" i="1"/>
  <c r="AH386" i="1"/>
  <c r="AH576" i="1"/>
  <c r="AH59" i="1"/>
  <c r="AH531" i="1"/>
  <c r="AH748" i="1"/>
  <c r="AH173" i="1"/>
  <c r="AH76" i="1"/>
  <c r="AH324" i="1"/>
  <c r="AH712" i="1"/>
  <c r="AH325" i="1"/>
  <c r="AH35" i="1"/>
  <c r="AH82" i="1"/>
  <c r="AH133" i="1"/>
  <c r="AH238" i="1"/>
  <c r="AH667" i="1"/>
  <c r="AH301" i="1"/>
  <c r="AH60" i="1"/>
  <c r="AH444" i="1"/>
  <c r="AH401" i="1"/>
  <c r="AH499" i="1"/>
  <c r="AH86" i="1"/>
  <c r="AH577" i="1"/>
  <c r="AH172" i="1"/>
  <c r="AH492" i="1"/>
  <c r="AH158" i="1"/>
  <c r="AH590" i="1"/>
  <c r="AH830" i="1"/>
  <c r="AH532" i="1"/>
  <c r="AH635" i="1"/>
  <c r="AH749" i="1"/>
  <c r="AH814" i="1"/>
  <c r="AH445" i="1"/>
  <c r="AH446" i="1"/>
  <c r="AH376" i="1"/>
  <c r="AH533" i="1"/>
  <c r="AH326" i="1"/>
  <c r="AH159" i="1"/>
  <c r="AH750" i="1"/>
  <c r="AH844" i="1"/>
  <c r="AH212" i="1"/>
  <c r="AH620" i="1"/>
  <c r="AH792" i="1"/>
  <c r="AH555" i="1"/>
  <c r="AH256" i="1"/>
  <c r="AH534" i="1"/>
  <c r="AH40" i="1"/>
  <c r="AH479" i="1"/>
  <c r="AH134" i="1"/>
  <c r="AH194" i="1"/>
  <c r="AH360" i="1"/>
  <c r="AH743" i="1"/>
  <c r="AH823" i="1"/>
  <c r="AH524" i="1"/>
  <c r="AH493" i="1"/>
  <c r="AH765" i="1"/>
  <c r="AH643" i="1"/>
  <c r="AH507" i="1"/>
  <c r="AH435" i="1"/>
  <c r="AH758" i="1"/>
  <c r="AH66" i="1"/>
  <c r="AH578" i="1"/>
  <c r="AH106" i="1"/>
  <c r="AH213" i="1"/>
  <c r="AH858" i="1"/>
  <c r="AH451" i="1"/>
  <c r="AH566" i="1"/>
  <c r="AH327" i="1"/>
  <c r="AH309" i="1"/>
  <c r="AH831" i="1"/>
  <c r="AH260" i="1"/>
  <c r="AH768" i="1"/>
  <c r="AH535" i="1"/>
  <c r="AH691" i="1"/>
  <c r="AH480" i="1"/>
  <c r="AH508" i="1"/>
  <c r="AH462" i="1"/>
  <c r="AH214" i="1"/>
  <c r="AH713" i="1"/>
  <c r="AH668" i="1"/>
  <c r="AH394" i="1"/>
  <c r="AH171" i="1"/>
  <c r="AH239" i="1"/>
  <c r="AH536" i="1"/>
  <c r="AH579" i="1"/>
  <c r="AH77" i="1"/>
  <c r="AH202" i="1"/>
  <c r="AH669" i="1"/>
  <c r="AH525" i="1"/>
  <c r="AH636" i="1"/>
  <c r="AH591" i="1"/>
  <c r="AH108" i="1"/>
  <c r="AH135" i="1"/>
  <c r="AH580" i="1"/>
  <c r="AH160" i="1"/>
  <c r="AH556" i="1"/>
  <c r="AH581" i="1"/>
  <c r="AH463" i="1"/>
  <c r="AH670" i="1"/>
  <c r="AH402" i="1"/>
  <c r="AH53" i="1"/>
  <c r="AH203" i="1"/>
  <c r="AH453" i="1"/>
  <c r="AH161" i="1"/>
  <c r="AH582" i="1"/>
  <c r="AH222" i="1"/>
  <c r="AH824" i="1"/>
  <c r="AH637" i="1"/>
  <c r="AH41" i="1"/>
  <c r="AH240" i="1"/>
  <c r="AH714" i="1"/>
  <c r="AH215" i="1"/>
  <c r="AH494" i="1"/>
  <c r="AH47" i="1"/>
  <c r="AH204" i="1"/>
  <c r="AH162" i="1"/>
  <c r="AH403" i="1"/>
  <c r="AH517" i="1"/>
  <c r="AH702" i="1"/>
  <c r="AH241" i="1"/>
  <c r="AH464" i="1"/>
  <c r="AH136" i="1"/>
  <c r="AH404" i="1"/>
  <c r="AH703" i="1"/>
  <c r="AH671" i="1"/>
  <c r="AH54" i="1"/>
  <c r="AH413" i="1"/>
  <c r="AH242" i="1"/>
  <c r="AH592" i="1"/>
  <c r="AH137" i="1"/>
  <c r="AH145" i="1"/>
  <c r="AH67" i="1"/>
  <c r="AH250" i="1"/>
  <c r="AH549" i="1"/>
  <c r="AH832" i="1"/>
  <c r="AH61" i="1"/>
  <c r="AH148" i="1"/>
  <c r="AH481" i="1"/>
  <c r="AH864" i="1"/>
  <c r="AH343" i="1"/>
  <c r="AH704" i="1"/>
  <c r="AH657" i="1"/>
  <c r="AH300" i="1"/>
  <c r="AH715" i="1"/>
  <c r="AH759" i="1"/>
  <c r="AH447" i="1"/>
  <c r="AH425" i="1"/>
  <c r="AH583" i="1"/>
  <c r="AH109" i="1"/>
  <c r="AH495" i="1"/>
  <c r="AH361" i="1"/>
  <c r="AH362" i="1"/>
  <c r="AH518" i="1"/>
  <c r="AH95" i="1"/>
  <c r="AH769" i="1"/>
  <c r="AH744" i="1"/>
  <c r="AH859" i="1"/>
  <c r="AH854" i="1"/>
  <c r="AH78" i="1"/>
  <c r="AH465" i="1"/>
  <c r="AH650" i="1"/>
  <c r="AH223" i="1"/>
  <c r="AH124" i="1"/>
  <c r="AH243" i="1"/>
  <c r="AH567" i="1"/>
  <c r="AH138" i="1"/>
  <c r="AH195" i="1"/>
  <c r="AH244" i="1"/>
  <c r="AH860" i="1"/>
  <c r="AH638" i="1"/>
  <c r="AH387" i="1"/>
  <c r="AH705" i="1"/>
  <c r="AH396" i="1"/>
  <c r="AH519" i="1"/>
  <c r="AH557" i="1"/>
  <c r="AH261" i="1"/>
  <c r="AH672" i="1"/>
  <c r="AH338" i="1"/>
  <c r="AH760" i="1"/>
  <c r="AH13" i="1"/>
  <c r="AH466" i="1"/>
  <c r="AH651" i="1"/>
  <c r="AH31" i="1"/>
  <c r="AH558" i="1"/>
  <c r="AH139" i="1"/>
  <c r="AH262" i="1"/>
  <c r="AH310" i="1"/>
  <c r="AH716" i="1"/>
  <c r="AH568" i="1"/>
  <c r="AH245" i="1"/>
  <c r="AH751" i="1"/>
  <c r="AH426" i="1"/>
  <c r="AH311" i="1"/>
  <c r="AH845" i="1"/>
  <c r="AH686" i="1"/>
  <c r="AH363" i="1"/>
  <c r="AH569" i="1"/>
  <c r="AH299" i="1"/>
  <c r="AH369" i="1"/>
  <c r="AH496" i="1"/>
  <c r="AH163" i="1"/>
  <c r="AH319" i="1"/>
  <c r="AH454" i="1"/>
  <c r="AH397" i="1"/>
  <c r="AH339" i="1"/>
  <c r="AH784" i="1"/>
  <c r="AH574" i="1"/>
  <c r="AH150" i="1"/>
  <c r="AH164" i="1"/>
  <c r="AH62" i="1"/>
  <c r="AH690" i="1"/>
  <c r="AH349" i="1"/>
  <c r="AH364" i="1"/>
  <c r="AH388" i="1"/>
  <c r="AH196" i="1"/>
  <c r="AH48" i="1"/>
  <c r="AH770" i="1"/>
  <c r="AH365" i="1"/>
  <c r="AH652" i="1"/>
  <c r="AH205" i="1"/>
  <c r="AH825" i="1"/>
  <c r="AH251" i="1"/>
  <c r="AH752" i="1"/>
  <c r="AH559" i="1"/>
  <c r="AH87" i="1"/>
  <c r="AH216" i="1"/>
  <c r="AH389" i="1"/>
  <c r="AH717" i="1"/>
  <c r="AH509" i="1"/>
  <c r="AH450" i="1"/>
  <c r="AH675" i="1"/>
  <c r="AH313" i="1"/>
  <c r="AH500" i="1"/>
  <c r="AH398" i="1"/>
  <c r="AH776" i="1"/>
  <c r="AH68" i="1"/>
  <c r="AH718" i="1"/>
  <c r="AH350" i="1"/>
  <c r="AH42" i="1"/>
  <c r="AH111" i="1"/>
  <c r="AH807" i="1"/>
  <c r="AH497" i="1"/>
  <c r="AH340" i="1"/>
  <c r="AH806" i="1"/>
  <c r="AH796" i="1"/>
  <c r="AH621" i="1"/>
  <c r="AH366" i="1"/>
  <c r="AH801" i="1"/>
  <c r="AH224" i="1"/>
  <c r="AH315" i="1"/>
  <c r="AH330" i="1"/>
  <c r="AH815" i="1"/>
  <c r="AH467" i="1"/>
  <c r="AH603" i="1"/>
  <c r="AH390" i="1"/>
  <c r="AH584" i="1"/>
  <c r="AH146" i="1"/>
  <c r="AH676" i="1"/>
  <c r="AH482" i="1"/>
  <c r="AH391" i="1"/>
  <c r="AH833" i="1"/>
  <c r="AH816" i="1"/>
  <c r="AH26" i="1"/>
  <c r="AH125" i="1"/>
  <c r="AH510" i="1"/>
  <c r="AH448" i="1"/>
  <c r="AH605" i="1"/>
  <c r="AH468" i="1"/>
  <c r="AH370" i="1"/>
  <c r="AH593" i="1"/>
  <c r="AH761" i="1"/>
  <c r="AH110" i="1"/>
  <c r="AH274" i="1"/>
  <c r="AH377" i="1"/>
  <c r="AH594" i="1"/>
  <c r="AH622" i="1"/>
  <c r="AH653" i="1"/>
  <c r="AH483" i="1"/>
  <c r="AH405" i="1"/>
  <c r="AH225" i="1"/>
  <c r="AH817" i="1"/>
  <c r="AH378" i="1"/>
  <c r="AH69" i="1"/>
  <c r="AH654" i="1"/>
  <c r="AH421" i="1"/>
  <c r="AH797" i="1"/>
  <c r="AH246" i="1"/>
  <c r="AH165" i="1"/>
  <c r="AH197" i="1"/>
  <c r="AH846" i="1"/>
  <c r="AH275" i="1"/>
  <c r="AH71" i="1"/>
  <c r="AH488" i="1"/>
  <c r="AH331" i="1"/>
  <c r="AH379" i="1"/>
  <c r="AH798" i="1"/>
  <c r="AH96" i="1"/>
  <c r="AH118" i="1"/>
  <c r="AH771" i="1"/>
  <c r="AH14" i="1"/>
  <c r="AH15" i="1"/>
  <c r="AH585" i="1"/>
  <c r="AH677" i="1"/>
  <c r="AH678" i="1"/>
  <c r="AH738" i="1"/>
  <c r="AH287" i="1"/>
  <c r="AH719" i="1"/>
  <c r="AH720" i="1"/>
  <c r="AH779" i="1"/>
  <c r="AH586" i="1"/>
  <c r="AH427" i="1"/>
  <c r="AH186" i="1"/>
  <c r="AH455" i="1"/>
  <c r="AH119" i="1"/>
  <c r="AH206" i="1"/>
  <c r="AH772" i="1"/>
  <c r="AH623" i="1"/>
  <c r="AH207" i="1"/>
  <c r="AH777" i="1"/>
  <c r="AH834" i="1"/>
  <c r="AH220" i="1"/>
  <c r="AH276" i="1"/>
  <c r="AH302" i="1"/>
  <c r="AH371" i="1"/>
  <c r="AH120" i="1"/>
  <c r="AH392" i="1"/>
  <c r="AH88" i="1"/>
  <c r="AH344" i="1"/>
  <c r="AH624" i="1"/>
  <c r="AH745" i="1"/>
  <c r="AH646" i="1"/>
  <c r="AH639" i="1"/>
  <c r="AH475" i="1"/>
  <c r="AH277" i="1"/>
  <c r="AH679" i="1"/>
  <c r="AH151" i="1"/>
  <c r="AH753" i="1"/>
  <c r="AH247" i="1"/>
  <c r="AH826" i="1"/>
  <c r="AH332" i="1"/>
  <c r="AH380" i="1"/>
  <c r="AH208" i="1"/>
  <c r="AH647" i="1"/>
  <c r="AH316" i="1"/>
  <c r="AH706" i="1"/>
  <c r="AH97" i="1"/>
  <c r="AH351" i="1"/>
  <c r="AH721" i="1"/>
  <c r="AH785" i="1"/>
  <c r="AH179" i="1"/>
  <c r="AH539" i="1"/>
  <c r="AH428" i="1"/>
  <c r="AH799" i="1"/>
  <c r="AH501" i="1"/>
  <c r="AH587" i="1"/>
  <c r="AH780" i="1"/>
  <c r="AH166" i="1"/>
  <c r="AH263" i="1"/>
  <c r="AH606" i="1"/>
  <c r="AH372" i="1"/>
  <c r="AH438" i="1"/>
  <c r="AH98" i="1"/>
  <c r="AH24" i="1"/>
  <c r="AH34" i="1"/>
  <c r="AH804" i="1"/>
  <c r="AH63" i="1"/>
  <c r="AH818" i="1"/>
  <c r="AH43" i="1"/>
  <c r="AH345" i="1"/>
  <c r="AH341" i="1"/>
  <c r="AH615" i="1"/>
  <c r="AH640" i="1"/>
  <c r="AH456" i="1"/>
  <c r="AH820" i="1"/>
  <c r="AH293" i="1"/>
  <c r="AH528" i="1"/>
  <c r="AH680" i="1"/>
  <c r="AH64" i="1"/>
  <c r="AH209" i="1"/>
  <c r="AH429" i="1"/>
  <c r="AH278" i="1"/>
  <c r="AH226" i="1"/>
  <c r="AH540" i="1"/>
  <c r="AH16" i="1"/>
  <c r="AH317" i="1"/>
  <c r="AH541" i="1"/>
  <c r="AH722" i="1"/>
  <c r="AH457" i="1"/>
  <c r="AH542" i="1"/>
  <c r="AH74" i="1"/>
  <c r="AH352" i="1"/>
  <c r="AH168" i="1"/>
  <c r="AH543" i="1"/>
  <c r="AH520" i="1"/>
  <c r="AH227" i="1"/>
  <c r="AH469" i="1"/>
  <c r="AH112" i="1"/>
  <c r="AH560" i="1"/>
  <c r="AH257" i="1"/>
  <c r="AH113" i="1"/>
  <c r="AH808" i="1"/>
  <c r="AH570" i="1"/>
  <c r="AH773" i="1"/>
  <c r="AH416" i="1"/>
  <c r="AH616" i="1"/>
  <c r="AH861" i="1"/>
  <c r="AH228" i="1"/>
  <c r="AH459" i="1"/>
  <c r="AH353" i="1"/>
  <c r="AH681" i="1"/>
  <c r="AH346" i="1"/>
  <c r="AH489" i="1"/>
  <c r="AH470" i="1"/>
  <c r="AH180" i="1"/>
  <c r="AH373" i="1"/>
  <c r="AH354" i="1"/>
  <c r="AH617" i="1"/>
  <c r="AH625" i="1"/>
  <c r="AH355" i="1"/>
  <c r="AH114" i="1"/>
  <c r="AH641" i="1"/>
  <c r="AH626" i="1"/>
  <c r="AH55" i="1"/>
  <c r="AH723" i="1"/>
  <c r="AH544" i="1"/>
  <c r="AH169" i="1"/>
  <c r="AH565" i="1"/>
  <c r="AH855" i="1"/>
  <c r="AH724" i="1"/>
  <c r="AH835" i="1"/>
  <c r="AH661" i="1"/>
  <c r="AH725" i="1"/>
  <c r="AH484" i="1"/>
  <c r="AH658" i="1"/>
  <c r="AH828" i="1"/>
  <c r="AH511" i="1"/>
  <c r="AH471" i="1"/>
  <c r="AH229" i="1"/>
  <c r="AH233" i="1"/>
  <c r="AH512" i="1"/>
  <c r="AH408" i="1"/>
  <c r="AH571" i="1"/>
  <c r="AH561" i="1"/>
  <c r="AH642" i="1"/>
  <c r="AH627" i="1"/>
  <c r="AH562" i="1"/>
  <c r="AH485" i="1"/>
  <c r="AH731" i="1"/>
  <c r="AH791" i="1"/>
  <c r="AH89" i="1"/>
  <c r="AH628" i="1"/>
  <c r="AH781" i="1"/>
  <c r="AH595" i="1"/>
  <c r="AH128" i="1"/>
  <c r="AH521" i="1"/>
  <c r="AH439" i="1"/>
  <c r="AH147" i="1"/>
  <c r="AH383" i="1"/>
  <c r="AH417" i="1"/>
  <c r="AH75" i="1"/>
  <c r="AH498" i="1"/>
  <c r="AH80" i="1"/>
  <c r="AH472" i="1"/>
  <c r="AH49" i="1"/>
  <c r="AH356" i="1"/>
  <c r="AH312" i="1"/>
  <c r="AH732" i="1"/>
  <c r="AH37" i="1"/>
  <c r="AH230" i="1"/>
  <c r="AH81" i="1"/>
  <c r="AH333" i="1"/>
  <c r="AH726" i="1"/>
  <c r="AH734" i="1"/>
  <c r="AH836" i="1"/>
  <c r="AH72" i="1"/>
  <c r="AH32" i="1"/>
  <c r="AH550" i="1"/>
  <c r="AH819" i="1"/>
  <c r="AH727" i="1"/>
  <c r="AH862" i="1"/>
  <c r="AH728" i="1"/>
  <c r="AH805" i="1"/>
  <c r="AH800" i="1"/>
  <c r="AH729" i="1"/>
  <c r="AH730" i="1"/>
  <c r="AH367" i="1"/>
  <c r="AH129" i="1"/>
  <c r="AH763" i="1"/>
  <c r="AH596" i="1"/>
  <c r="AH655" i="1"/>
  <c r="AH430" i="1"/>
  <c r="AH418" i="1"/>
  <c r="AH837" i="1"/>
  <c r="AH152" i="1"/>
  <c r="AH431" i="1"/>
  <c r="AH659" i="1"/>
  <c r="AH563" i="1"/>
  <c r="AH357" i="1"/>
  <c r="AH473" i="1"/>
  <c r="AH334" i="1"/>
  <c r="AH17" i="1"/>
  <c r="AH486" i="1"/>
  <c r="AH409" i="1"/>
  <c r="AH130" i="1"/>
  <c r="AH50" i="1"/>
  <c r="AH551" i="1"/>
  <c r="AH766" i="1"/>
  <c r="AH285" i="1"/>
  <c r="AH683" i="1"/>
  <c r="AH410" i="1"/>
  <c r="AH588" i="1"/>
  <c r="AH442" i="1"/>
  <c r="AH170" i="1"/>
  <c r="AH572" i="1"/>
  <c r="AH440" i="1"/>
  <c r="AH51" i="1"/>
  <c r="AH248" i="1"/>
  <c r="AH522" i="1"/>
  <c r="AH382" i="1"/>
  <c r="AH399" i="1"/>
  <c r="AH142" i="1"/>
  <c r="AH545" i="1"/>
  <c r="AH474" i="1"/>
  <c r="AH548" i="1"/>
  <c r="AH838" i="1"/>
  <c r="AH546" i="1"/>
  <c r="AH782" i="1"/>
  <c r="AH73" i="1"/>
  <c r="AH629" i="1"/>
  <c r="AH99" i="1"/>
  <c r="AH432" i="1"/>
  <c r="AH597" i="1"/>
  <c r="AH547" i="1"/>
  <c r="AH684" i="1"/>
  <c r="AH774" i="1"/>
  <c r="AH630" i="1"/>
  <c r="AH783" i="1"/>
  <c r="AH458" i="1"/>
  <c r="AH733" i="1"/>
  <c r="AH786" i="1"/>
  <c r="AH115" i="1"/>
  <c r="AH631" i="1"/>
  <c r="AH217" i="1"/>
  <c r="AH487" i="1"/>
  <c r="AH632" i="1"/>
  <c r="AH335" i="1"/>
  <c r="AH433" i="1"/>
  <c r="AH660" i="1"/>
  <c r="AH787" i="1"/>
  <c r="AH393" i="1"/>
  <c r="AH449" i="1"/>
  <c r="AH121" i="1"/>
  <c r="AH422" i="1"/>
  <c r="AH851" i="1"/>
  <c r="AH286" i="1"/>
  <c r="AH441" i="1"/>
  <c r="AH218" i="1"/>
  <c r="AH264" i="1"/>
  <c r="AH198" i="1"/>
  <c r="AH762" i="1"/>
  <c r="AH153" i="1"/>
  <c r="AH598" i="1"/>
  <c r="AH231" i="1"/>
  <c r="AH767" i="1"/>
  <c r="AH342" i="1"/>
  <c r="AH385" i="1"/>
  <c r="AH564" i="1"/>
  <c r="AH513" i="1"/>
  <c r="AH52" i="1"/>
  <c r="AH154" i="1"/>
  <c r="AH589" i="1"/>
  <c r="AH219" i="1"/>
  <c r="AH419" i="1"/>
  <c r="AH707" i="1"/>
  <c r="AH685" i="1"/>
  <c r="AH44" i="1"/>
  <c r="AH827" i="1"/>
  <c r="AH863" i="1"/>
  <c r="AH288" i="1"/>
  <c r="AH573" i="1"/>
  <c r="AH90" i="1"/>
  <c r="AH91" i="1"/>
  <c r="AH232" i="1"/>
  <c r="AH131" i="1"/>
  <c r="AH336" i="1"/>
  <c r="AH775" i="1"/>
  <c r="AH254" i="1"/>
  <c r="AC476" i="1"/>
  <c r="AC504" i="1"/>
  <c r="AC788" i="1"/>
  <c r="AC12" i="1"/>
  <c r="AC314" i="1"/>
  <c r="AC708" i="1"/>
  <c r="AC235" i="1"/>
  <c r="AC741" i="1"/>
  <c r="AC840" i="1"/>
  <c r="AC236" i="1"/>
  <c r="AC778" i="1"/>
  <c r="AC199" i="1"/>
  <c r="AC337" i="1"/>
  <c r="AC829" i="1"/>
  <c r="AC423" i="1"/>
  <c r="AC65" i="1"/>
  <c r="AC20" i="1"/>
  <c r="AC841" i="1"/>
  <c r="AC18" i="1"/>
  <c r="AC190" i="1"/>
  <c r="AC746" i="1"/>
  <c r="AC395" i="1"/>
  <c r="AC604" i="1"/>
  <c r="AC424" i="1"/>
  <c r="AC701" i="1"/>
  <c r="AC258" i="1"/>
  <c r="AC552" i="1"/>
  <c r="AC347" i="1"/>
  <c r="AC38" i="1"/>
  <c r="AC662" i="1"/>
  <c r="AC477" i="1"/>
  <c r="AC490" i="1"/>
  <c r="AC709" i="1"/>
  <c r="AC687" i="1"/>
  <c r="AC103" i="1"/>
  <c r="AC656" i="1"/>
  <c r="AC143" i="1"/>
  <c r="AC400" i="1"/>
  <c r="AC132" i="1"/>
  <c r="AC83" i="1"/>
  <c r="AC259" i="1"/>
  <c r="AC57" i="1"/>
  <c r="AC529" i="1"/>
  <c r="AC384" i="1"/>
  <c r="AC155" i="1"/>
  <c r="AC789" i="1"/>
  <c r="AC58" i="1"/>
  <c r="AC381" i="1"/>
  <c r="AC649" i="1"/>
  <c r="AC696" i="1"/>
  <c r="AC420" i="1"/>
  <c r="AC710" i="1"/>
  <c r="AC689" i="1"/>
  <c r="AC255" i="1"/>
  <c r="AC374" i="1"/>
  <c r="AC575" i="1"/>
  <c r="AC618" i="1"/>
  <c r="AC45" i="1"/>
  <c r="AC104" i="1"/>
  <c r="AC747" i="1"/>
  <c r="AC754" i="1"/>
  <c r="AC19" i="1"/>
  <c r="AC368" i="1"/>
  <c r="AC697" i="1"/>
  <c r="AC505" i="1"/>
  <c r="AC321" i="1"/>
  <c r="AC149" i="1"/>
  <c r="AC790" i="1"/>
  <c r="AC633" i="1"/>
  <c r="AC411" i="1"/>
  <c r="AC663" i="1"/>
  <c r="AC46" i="1"/>
  <c r="AC36" i="1"/>
  <c r="AC348" i="1"/>
  <c r="AC740" i="1"/>
  <c r="AC289" i="1"/>
  <c r="AC210" i="1"/>
  <c r="AC530" i="1"/>
  <c r="AC452" i="1"/>
  <c r="AC516" i="1"/>
  <c r="AC322" i="1"/>
  <c r="AC460" i="1"/>
  <c r="AC105" i="1"/>
  <c r="AC375" i="1"/>
  <c r="AC320" i="1"/>
  <c r="AC156" i="1"/>
  <c r="AC200" i="1"/>
  <c r="AC821" i="1"/>
  <c r="AC167" i="1"/>
  <c r="AC506" i="1"/>
  <c r="AC211" i="1"/>
  <c r="AC553" i="1"/>
  <c r="AC265" i="1"/>
  <c r="AC295" i="1"/>
  <c r="AC614" i="1"/>
  <c r="AC664" i="1"/>
  <c r="AC711" i="1"/>
  <c r="AC755" i="1"/>
  <c r="AC764" i="1"/>
  <c r="AC478" i="1"/>
  <c r="AC307" i="1"/>
  <c r="AC412" i="1"/>
  <c r="AC554" i="1"/>
  <c r="AC461" i="1"/>
  <c r="AC842" i="1"/>
  <c r="AC634" i="1"/>
  <c r="AC665" i="1"/>
  <c r="AC189" i="1"/>
  <c r="AC756" i="1"/>
  <c r="AC813" i="1"/>
  <c r="AC523" i="1"/>
  <c r="AC308" i="1"/>
  <c r="AC39" i="1"/>
  <c r="AC323" i="1"/>
  <c r="AC318" i="1"/>
  <c r="AC822" i="1"/>
  <c r="AC856" i="1"/>
  <c r="AC249" i="1"/>
  <c r="AC221" i="1"/>
  <c r="AC201" i="1"/>
  <c r="AC84" i="1"/>
  <c r="AC92" i="1"/>
  <c r="AC107" i="1"/>
  <c r="AC443" i="1"/>
  <c r="AC122" i="1"/>
  <c r="AC21" i="1"/>
  <c r="AC434" i="1"/>
  <c r="AC266" i="1"/>
  <c r="AC491" i="1"/>
  <c r="AC102" i="1"/>
  <c r="AC93" i="1"/>
  <c r="AC234" i="1"/>
  <c r="AC116" i="1"/>
  <c r="AC123" i="1"/>
  <c r="AC666" i="1"/>
  <c r="AC742" i="1"/>
  <c r="AC23" i="1"/>
  <c r="AC117" i="1"/>
  <c r="AC193" i="1"/>
  <c r="AC757" i="1"/>
  <c r="AC857" i="1"/>
  <c r="AC237" i="1"/>
  <c r="AC698" i="1"/>
  <c r="AC144" i="1"/>
  <c r="AC853" i="1"/>
  <c r="AC619" i="1"/>
  <c r="AC386" i="1"/>
  <c r="AC576" i="1"/>
  <c r="AC59" i="1"/>
  <c r="AC531" i="1"/>
  <c r="AC748" i="1"/>
  <c r="AC85" i="1"/>
  <c r="AC173" i="1"/>
  <c r="AC76" i="1"/>
  <c r="AC324" i="1"/>
  <c r="AC843" i="1"/>
  <c r="AC712" i="1"/>
  <c r="AC325" i="1"/>
  <c r="AC94" i="1"/>
  <c r="AC22" i="1"/>
  <c r="AC35" i="1"/>
  <c r="AC82" i="1"/>
  <c r="AC133" i="1"/>
  <c r="AC238" i="1"/>
  <c r="AC667" i="1"/>
  <c r="AC27" i="1"/>
  <c r="AC301" i="1"/>
  <c r="AC60" i="1"/>
  <c r="AC444" i="1"/>
  <c r="AC809" i="1"/>
  <c r="AC401" i="1"/>
  <c r="AC499" i="1"/>
  <c r="AC86" i="1"/>
  <c r="AC577" i="1"/>
  <c r="AC157" i="1"/>
  <c r="AC172" i="1"/>
  <c r="AC267" i="1"/>
  <c r="AC492" i="1"/>
  <c r="AC158" i="1"/>
  <c r="AC590" i="1"/>
  <c r="AC830" i="1"/>
  <c r="AC532" i="1"/>
  <c r="AC635" i="1"/>
  <c r="AC749" i="1"/>
  <c r="AC814" i="1"/>
  <c r="AC445" i="1"/>
  <c r="AC446" i="1"/>
  <c r="AC376" i="1"/>
  <c r="AC304" i="1"/>
  <c r="AC268" i="1"/>
  <c r="AC533" i="1"/>
  <c r="AC326" i="1"/>
  <c r="AC159" i="1"/>
  <c r="AC750" i="1"/>
  <c r="AC844" i="1"/>
  <c r="AC212" i="1"/>
  <c r="AC620" i="1"/>
  <c r="AC792" i="1"/>
  <c r="AC555" i="1"/>
  <c r="AC256" i="1"/>
  <c r="AC534" i="1"/>
  <c r="AC40" i="1"/>
  <c r="AC479" i="1"/>
  <c r="AC134" i="1"/>
  <c r="AC194" i="1"/>
  <c r="AC360" i="1"/>
  <c r="AC743" i="1"/>
  <c r="AC823" i="1"/>
  <c r="AC524" i="1"/>
  <c r="AC493" i="1"/>
  <c r="AC688" i="1"/>
  <c r="AC765" i="1"/>
  <c r="AC643" i="1"/>
  <c r="AC507" i="1"/>
  <c r="AC435" i="1"/>
  <c r="AC191" i="1"/>
  <c r="AC758" i="1"/>
  <c r="AC66" i="1"/>
  <c r="AC30" i="1"/>
  <c r="AC578" i="1"/>
  <c r="AC106" i="1"/>
  <c r="AC213" i="1"/>
  <c r="AC858" i="1"/>
  <c r="AC303" i="1"/>
  <c r="AC451" i="1"/>
  <c r="AC566" i="1"/>
  <c r="AC269" i="1"/>
  <c r="AC327" i="1"/>
  <c r="AC309" i="1"/>
  <c r="AC831" i="1"/>
  <c r="AC260" i="1"/>
  <c r="AC768" i="1"/>
  <c r="AC535" i="1"/>
  <c r="AC699" i="1"/>
  <c r="AC691" i="1"/>
  <c r="AC480" i="1"/>
  <c r="AC737" i="1"/>
  <c r="AC508" i="1"/>
  <c r="AC462" i="1"/>
  <c r="AC214" i="1"/>
  <c r="AC713" i="1"/>
  <c r="AC668" i="1"/>
  <c r="AC394" i="1"/>
  <c r="AC171" i="1"/>
  <c r="AC239" i="1"/>
  <c r="AC536" i="1"/>
  <c r="AC579" i="1"/>
  <c r="AC77" i="1"/>
  <c r="AC202" i="1"/>
  <c r="AC669" i="1"/>
  <c r="AC270" i="1"/>
  <c r="AC525" i="1"/>
  <c r="AC636" i="1"/>
  <c r="AC436" i="1"/>
  <c r="AC602" i="1"/>
  <c r="AC644" i="1"/>
  <c r="AC174" i="1"/>
  <c r="AC591" i="1"/>
  <c r="AC108" i="1"/>
  <c r="AC135" i="1"/>
  <c r="AC537" i="1"/>
  <c r="AC580" i="1"/>
  <c r="AC160" i="1"/>
  <c r="AC556" i="1"/>
  <c r="AC581" i="1"/>
  <c r="AC463" i="1"/>
  <c r="AC670" i="1"/>
  <c r="AC402" i="1"/>
  <c r="AC53" i="1"/>
  <c r="AC203" i="1"/>
  <c r="AC793" i="1"/>
  <c r="AC453" i="1"/>
  <c r="AC161" i="1"/>
  <c r="AC582" i="1"/>
  <c r="AC222" i="1"/>
  <c r="AC824" i="1"/>
  <c r="AC637" i="1"/>
  <c r="AC41" i="1"/>
  <c r="AC240" i="1"/>
  <c r="AC714" i="1"/>
  <c r="AC25" i="1"/>
  <c r="AC215" i="1"/>
  <c r="AC494" i="1"/>
  <c r="AC47" i="1"/>
  <c r="AC204" i="1"/>
  <c r="AC162" i="1"/>
  <c r="AC403" i="1"/>
  <c r="AC517" i="1"/>
  <c r="AC702" i="1"/>
  <c r="AC611" i="1"/>
  <c r="AC241" i="1"/>
  <c r="AC464" i="1"/>
  <c r="AC136" i="1"/>
  <c r="AC404" i="1"/>
  <c r="AC703" i="1"/>
  <c r="AC671" i="1"/>
  <c r="AC54" i="1"/>
  <c r="AC413" i="1"/>
  <c r="AC242" i="1"/>
  <c r="AC592" i="1"/>
  <c r="AC137" i="1"/>
  <c r="AC271" i="1"/>
  <c r="AC145" i="1"/>
  <c r="AC67" i="1"/>
  <c r="AC250" i="1"/>
  <c r="AC549" i="1"/>
  <c r="AC832" i="1"/>
  <c r="AC61" i="1"/>
  <c r="AC437" i="1"/>
  <c r="AC148" i="1"/>
  <c r="AC481" i="1"/>
  <c r="AC328" i="1"/>
  <c r="AC864" i="1"/>
  <c r="AC812" i="1"/>
  <c r="AC343" i="1"/>
  <c r="AC704" i="1"/>
  <c r="AC657" i="1"/>
  <c r="AC300" i="1"/>
  <c r="AC715" i="1"/>
  <c r="AC296" i="1"/>
  <c r="AC759" i="1"/>
  <c r="AC447" i="1"/>
  <c r="AC425" i="1"/>
  <c r="AC583" i="1"/>
  <c r="AC109" i="1"/>
  <c r="AC495" i="1"/>
  <c r="AC361" i="1"/>
  <c r="AC362" i="1"/>
  <c r="AC518" i="1"/>
  <c r="AC33" i="1"/>
  <c r="AC95" i="1"/>
  <c r="AC769" i="1"/>
  <c r="AC175" i="1"/>
  <c r="AC744" i="1"/>
  <c r="AC859" i="1"/>
  <c r="AC854" i="1"/>
  <c r="AC78" i="1"/>
  <c r="AC465" i="1"/>
  <c r="AC650" i="1"/>
  <c r="AC223" i="1"/>
  <c r="AC124" i="1"/>
  <c r="AC243" i="1"/>
  <c r="AC192" i="1"/>
  <c r="AC567" i="1"/>
  <c r="AC138" i="1"/>
  <c r="AC195" i="1"/>
  <c r="AC244" i="1"/>
  <c r="AC860" i="1"/>
  <c r="AC638" i="1"/>
  <c r="AC387" i="1"/>
  <c r="AC705" i="1"/>
  <c r="AC396" i="1"/>
  <c r="AC519" i="1"/>
  <c r="AC538" i="1"/>
  <c r="AC557" i="1"/>
  <c r="AC261" i="1"/>
  <c r="AC672" i="1"/>
  <c r="AC338" i="1"/>
  <c r="AC760" i="1"/>
  <c r="AC673" i="1"/>
  <c r="AC13" i="1"/>
  <c r="AC466" i="1"/>
  <c r="AC651" i="1"/>
  <c r="AC31" i="1"/>
  <c r="AC558" i="1"/>
  <c r="AC139" i="1"/>
  <c r="AC262" i="1"/>
  <c r="AC310" i="1"/>
  <c r="AC716" i="1"/>
  <c r="AC568" i="1"/>
  <c r="AC245" i="1"/>
  <c r="AC751" i="1"/>
  <c r="AC426" i="1"/>
  <c r="AC272" i="1"/>
  <c r="AC311" i="1"/>
  <c r="AC845" i="1"/>
  <c r="AC686" i="1"/>
  <c r="AC794" i="1"/>
  <c r="AC363" i="1"/>
  <c r="AC414" i="1"/>
  <c r="AC569" i="1"/>
  <c r="AC299" i="1"/>
  <c r="AC369" i="1"/>
  <c r="AC176" i="1"/>
  <c r="AC496" i="1"/>
  <c r="AC674" i="1"/>
  <c r="AC163" i="1"/>
  <c r="AC319" i="1"/>
  <c r="AC454" i="1"/>
  <c r="AC397" i="1"/>
  <c r="AC339" i="1"/>
  <c r="AC784" i="1"/>
  <c r="AC574" i="1"/>
  <c r="AC150" i="1"/>
  <c r="AC164" i="1"/>
  <c r="AC62" i="1"/>
  <c r="AC690" i="1"/>
  <c r="AC349" i="1"/>
  <c r="AC364" i="1"/>
  <c r="AC388" i="1"/>
  <c r="AC196" i="1"/>
  <c r="AC329" i="1"/>
  <c r="AC48" i="1"/>
  <c r="AC770" i="1"/>
  <c r="AC365" i="1"/>
  <c r="AC652" i="1"/>
  <c r="AC205" i="1"/>
  <c r="AC825" i="1"/>
  <c r="AC251" i="1"/>
  <c r="AC752" i="1"/>
  <c r="AC559" i="1"/>
  <c r="AC87" i="1"/>
  <c r="AC216" i="1"/>
  <c r="AC389" i="1"/>
  <c r="AC717" i="1"/>
  <c r="AC509" i="1"/>
  <c r="AC450" i="1"/>
  <c r="AC675" i="1"/>
  <c r="AC313" i="1"/>
  <c r="AC500" i="1"/>
  <c r="AC398" i="1"/>
  <c r="AC359" i="1"/>
  <c r="AC776" i="1"/>
  <c r="AC68" i="1"/>
  <c r="AC795" i="1"/>
  <c r="AC718" i="1"/>
  <c r="AC350" i="1"/>
  <c r="AC42" i="1"/>
  <c r="AC111" i="1"/>
  <c r="AC807" i="1"/>
  <c r="AC497" i="1"/>
  <c r="AC340" i="1"/>
  <c r="AC806" i="1"/>
  <c r="AC796" i="1"/>
  <c r="AC177" i="1"/>
  <c r="AC621" i="1"/>
  <c r="AC366" i="1"/>
  <c r="AC801" i="1"/>
  <c r="AC224" i="1"/>
  <c r="AC315" i="1"/>
  <c r="AC330" i="1"/>
  <c r="AC815" i="1"/>
  <c r="AC467" i="1"/>
  <c r="AC603" i="1"/>
  <c r="AC390" i="1"/>
  <c r="AC584" i="1"/>
  <c r="AC146" i="1"/>
  <c r="AC676" i="1"/>
  <c r="AC482" i="1"/>
  <c r="AC415" i="1"/>
  <c r="AC391" i="1"/>
  <c r="AC833" i="1"/>
  <c r="AC816" i="1"/>
  <c r="AC26" i="1"/>
  <c r="AC185" i="1"/>
  <c r="AC125" i="1"/>
  <c r="AC29" i="1"/>
  <c r="AC510" i="1"/>
  <c r="AC448" i="1"/>
  <c r="AC605" i="1"/>
  <c r="AC468" i="1"/>
  <c r="AC370" i="1"/>
  <c r="AC593" i="1"/>
  <c r="AC273" i="1"/>
  <c r="AC761" i="1"/>
  <c r="AC110" i="1"/>
  <c r="AC645" i="1"/>
  <c r="AC274" i="1"/>
  <c r="AC377" i="1"/>
  <c r="AC594" i="1"/>
  <c r="AC622" i="1"/>
  <c r="AC653" i="1"/>
  <c r="AC483" i="1"/>
  <c r="AC405" i="1"/>
  <c r="AC225" i="1"/>
  <c r="AC817" i="1"/>
  <c r="AC378" i="1"/>
  <c r="AC69" i="1"/>
  <c r="AC654" i="1"/>
  <c r="AC421" i="1"/>
  <c r="AC797" i="1"/>
  <c r="AC246" i="1"/>
  <c r="AC165" i="1"/>
  <c r="AC70" i="1"/>
  <c r="AC197" i="1"/>
  <c r="AC291" i="1"/>
  <c r="AC846" i="1"/>
  <c r="AC275" i="1"/>
  <c r="AC71" i="1"/>
  <c r="AC488" i="1"/>
  <c r="AC607" i="1"/>
  <c r="AC331" i="1"/>
  <c r="AC379" i="1"/>
  <c r="AC798" i="1"/>
  <c r="AC406" i="1"/>
  <c r="AC96" i="1"/>
  <c r="AC118" i="1"/>
  <c r="AC771" i="1"/>
  <c r="AC14" i="1"/>
  <c r="AC15" i="1"/>
  <c r="AC585" i="1"/>
  <c r="AC677" i="1"/>
  <c r="AC678" i="1"/>
  <c r="AC738" i="1"/>
  <c r="AC287" i="1"/>
  <c r="AC292" i="1"/>
  <c r="AC719" i="1"/>
  <c r="AC720" i="1"/>
  <c r="AC779" i="1"/>
  <c r="AC178" i="1"/>
  <c r="AC187" i="1"/>
  <c r="AC586" i="1"/>
  <c r="AC427" i="1"/>
  <c r="AC186" i="1"/>
  <c r="AC455" i="1"/>
  <c r="AC119" i="1"/>
  <c r="AC206" i="1"/>
  <c r="AC772" i="1"/>
  <c r="AC623" i="1"/>
  <c r="AC207" i="1"/>
  <c r="AC305" i="1"/>
  <c r="AC777" i="1"/>
  <c r="AC407" i="1"/>
  <c r="AC834" i="1"/>
  <c r="AC220" i="1"/>
  <c r="AC297" i="1"/>
  <c r="AC276" i="1"/>
  <c r="AC302" i="1"/>
  <c r="AC371" i="1"/>
  <c r="AC120" i="1"/>
  <c r="AC392" i="1"/>
  <c r="AC847" i="1"/>
  <c r="AC848" i="1"/>
  <c r="AC140" i="1"/>
  <c r="AC88" i="1"/>
  <c r="AC344" i="1"/>
  <c r="AC624" i="1"/>
  <c r="AC745" i="1"/>
  <c r="AC646" i="1"/>
  <c r="AC639" i="1"/>
  <c r="AC475" i="1"/>
  <c r="AC277" i="1"/>
  <c r="AC610" i="1"/>
  <c r="AC679" i="1"/>
  <c r="AC151" i="1"/>
  <c r="AC753" i="1"/>
  <c r="AC247" i="1"/>
  <c r="AC826" i="1"/>
  <c r="AC332" i="1"/>
  <c r="AC380" i="1"/>
  <c r="AC208" i="1"/>
  <c r="AC647" i="1"/>
  <c r="AC316" i="1"/>
  <c r="AC706" i="1"/>
  <c r="AC599" i="1"/>
  <c r="AC97" i="1"/>
  <c r="AC290" i="1"/>
  <c r="AC351" i="1"/>
  <c r="AC721" i="1"/>
  <c r="AC695" i="1"/>
  <c r="AC785" i="1"/>
  <c r="AC179" i="1"/>
  <c r="AC79" i="1"/>
  <c r="AC539" i="1"/>
  <c r="AC428" i="1"/>
  <c r="AC799" i="1"/>
  <c r="AC501" i="1"/>
  <c r="AC587" i="1"/>
  <c r="AC780" i="1"/>
  <c r="AC166" i="1"/>
  <c r="AC263" i="1"/>
  <c r="AC126" i="1"/>
  <c r="AC503" i="1"/>
  <c r="AC606" i="1"/>
  <c r="AC600" i="1"/>
  <c r="AC648" i="1"/>
  <c r="AC372" i="1"/>
  <c r="AC438" i="1"/>
  <c r="AC98" i="1"/>
  <c r="AC24" i="1"/>
  <c r="AC34" i="1"/>
  <c r="AC804" i="1"/>
  <c r="AC811" i="1"/>
  <c r="AC63" i="1"/>
  <c r="AC818" i="1"/>
  <c r="AC43" i="1"/>
  <c r="AC345" i="1"/>
  <c r="AC341" i="1"/>
  <c r="AC615" i="1"/>
  <c r="AC640" i="1"/>
  <c r="AC456" i="1"/>
  <c r="AC820" i="1"/>
  <c r="AC293" i="1"/>
  <c r="AC528" i="1"/>
  <c r="AC680" i="1"/>
  <c r="AC64" i="1"/>
  <c r="AC209" i="1"/>
  <c r="AC429" i="1"/>
  <c r="AC278" i="1"/>
  <c r="AC226" i="1"/>
  <c r="AC852" i="1"/>
  <c r="AC540" i="1"/>
  <c r="AC739" i="1"/>
  <c r="AC16" i="1"/>
  <c r="AC317" i="1"/>
  <c r="AC541" i="1"/>
  <c r="AC722" i="1"/>
  <c r="AC457" i="1"/>
  <c r="AC542" i="1"/>
  <c r="AC74" i="1"/>
  <c r="AC352" i="1"/>
  <c r="AC168" i="1"/>
  <c r="AC543" i="1"/>
  <c r="AC520" i="1"/>
  <c r="AC227" i="1"/>
  <c r="AC469" i="1"/>
  <c r="AC112" i="1"/>
  <c r="AC560" i="1"/>
  <c r="AC257" i="1"/>
  <c r="AC113" i="1"/>
  <c r="AC808" i="1"/>
  <c r="AC570" i="1"/>
  <c r="AC773" i="1"/>
  <c r="AC416" i="1"/>
  <c r="AC616" i="1"/>
  <c r="AC294" i="1"/>
  <c r="AC861" i="1"/>
  <c r="AC228" i="1"/>
  <c r="AC459" i="1"/>
  <c r="AC353" i="1"/>
  <c r="AC692" i="1"/>
  <c r="AC681" i="1"/>
  <c r="AC346" i="1"/>
  <c r="AC489" i="1"/>
  <c r="AC28" i="1"/>
  <c r="AC470" i="1"/>
  <c r="AC180" i="1"/>
  <c r="AC373" i="1"/>
  <c r="AC354" i="1"/>
  <c r="AC617" i="1"/>
  <c r="AC252" i="1"/>
  <c r="AC625" i="1"/>
  <c r="AC355" i="1"/>
  <c r="AC114" i="1"/>
  <c r="AC641" i="1"/>
  <c r="AC626" i="1"/>
  <c r="AC55" i="1"/>
  <c r="AC279" i="1"/>
  <c r="AC723" i="1"/>
  <c r="AC544" i="1"/>
  <c r="AC169" i="1"/>
  <c r="AC280" i="1"/>
  <c r="AC526" i="1"/>
  <c r="AC565" i="1"/>
  <c r="AC855" i="1"/>
  <c r="AC724" i="1"/>
  <c r="AC281" i="1"/>
  <c r="AC835" i="1"/>
  <c r="AC661" i="1"/>
  <c r="AC725" i="1"/>
  <c r="AC484" i="1"/>
  <c r="AC658" i="1"/>
  <c r="AC181" i="1"/>
  <c r="AC601" i="1"/>
  <c r="AC828" i="1"/>
  <c r="AC511" i="1"/>
  <c r="AC471" i="1"/>
  <c r="AC127" i="1"/>
  <c r="AC229" i="1"/>
  <c r="AC233" i="1"/>
  <c r="AC512" i="1"/>
  <c r="AC408" i="1"/>
  <c r="AC571" i="1"/>
  <c r="AC561" i="1"/>
  <c r="AC141" i="1"/>
  <c r="AC642" i="1"/>
  <c r="AC306" i="1"/>
  <c r="AC282" i="1"/>
  <c r="AC283" i="1"/>
  <c r="AC627" i="1"/>
  <c r="AC562" i="1"/>
  <c r="AC485" i="1"/>
  <c r="AC735" i="1"/>
  <c r="AC731" i="1"/>
  <c r="AC56" i="1"/>
  <c r="AC693" i="1"/>
  <c r="AC791" i="1"/>
  <c r="AC89" i="1"/>
  <c r="AC628" i="1"/>
  <c r="AC781" i="1"/>
  <c r="AC595" i="1"/>
  <c r="AC128" i="1"/>
  <c r="AC694" i="1"/>
  <c r="AC521" i="1"/>
  <c r="AC439" i="1"/>
  <c r="AC147" i="1"/>
  <c r="AC608" i="1"/>
  <c r="AC298" i="1"/>
  <c r="AC383" i="1"/>
  <c r="AC417" i="1"/>
  <c r="AC75" i="1"/>
  <c r="AC498" i="1"/>
  <c r="AC80" i="1"/>
  <c r="AC472" i="1"/>
  <c r="AC49" i="1"/>
  <c r="AC850" i="1"/>
  <c r="AC182" i="1"/>
  <c r="AC356" i="1"/>
  <c r="AC312" i="1"/>
  <c r="AC732" i="1"/>
  <c r="AC37" i="1"/>
  <c r="AC284" i="1"/>
  <c r="AC230" i="1"/>
  <c r="AC81" i="1"/>
  <c r="AC333" i="1"/>
  <c r="AC726" i="1"/>
  <c r="AC734" i="1"/>
  <c r="AC836" i="1"/>
  <c r="AC72" i="1"/>
  <c r="AC736" i="1"/>
  <c r="AC32" i="1"/>
  <c r="AC550" i="1"/>
  <c r="AC819" i="1"/>
  <c r="AC727" i="1"/>
  <c r="AC862" i="1"/>
  <c r="AC728" i="1"/>
  <c r="AC805" i="1"/>
  <c r="AC849" i="1"/>
  <c r="AC612" i="1"/>
  <c r="AC800" i="1"/>
  <c r="AC502" i="1"/>
  <c r="AC729" i="1"/>
  <c r="AC730" i="1"/>
  <c r="AC367" i="1"/>
  <c r="AC129" i="1"/>
  <c r="AC763" i="1"/>
  <c r="AC596" i="1"/>
  <c r="AC655" i="1"/>
  <c r="AC430" i="1"/>
  <c r="AC418" i="1"/>
  <c r="AC527" i="1"/>
  <c r="AC802" i="1"/>
  <c r="AC837" i="1"/>
  <c r="AC152" i="1"/>
  <c r="AC431" i="1"/>
  <c r="AC659" i="1"/>
  <c r="AC563" i="1"/>
  <c r="AC357" i="1"/>
  <c r="AC188" i="1"/>
  <c r="AC473" i="1"/>
  <c r="AC334" i="1"/>
  <c r="AC17" i="1"/>
  <c r="AC486" i="1"/>
  <c r="AC409" i="1"/>
  <c r="AC130" i="1"/>
  <c r="AC50" i="1"/>
  <c r="AC551" i="1"/>
  <c r="AC766" i="1"/>
  <c r="AC285" i="1"/>
  <c r="AC683" i="1"/>
  <c r="AC410" i="1"/>
  <c r="AC588" i="1"/>
  <c r="AC442" i="1"/>
  <c r="AC170" i="1"/>
  <c r="AC572" i="1"/>
  <c r="AC440" i="1"/>
  <c r="AC51" i="1"/>
  <c r="AC248" i="1"/>
  <c r="AC522" i="1"/>
  <c r="AC382" i="1"/>
  <c r="AC399" i="1"/>
  <c r="AC142" i="1"/>
  <c r="AC545" i="1"/>
  <c r="AC474" i="1"/>
  <c r="AC548" i="1"/>
  <c r="AC838" i="1"/>
  <c r="AC609" i="1"/>
  <c r="AC546" i="1"/>
  <c r="AC183" i="1"/>
  <c r="AC782" i="1"/>
  <c r="AC73" i="1"/>
  <c r="AC629" i="1"/>
  <c r="AC99" i="1"/>
  <c r="AC432" i="1"/>
  <c r="AC597" i="1"/>
  <c r="AC547" i="1"/>
  <c r="AC684" i="1"/>
  <c r="AC774" i="1"/>
  <c r="AC630" i="1"/>
  <c r="AC100" i="1"/>
  <c r="AC783" i="1"/>
  <c r="AC458" i="1"/>
  <c r="AC733" i="1"/>
  <c r="AC786" i="1"/>
  <c r="AC115" i="1"/>
  <c r="AC631" i="1"/>
  <c r="AC217" i="1"/>
  <c r="AC487" i="1"/>
  <c r="AC253" i="1"/>
  <c r="AC632" i="1"/>
  <c r="AC335" i="1"/>
  <c r="AC433" i="1"/>
  <c r="AC660" i="1"/>
  <c r="AC787" i="1"/>
  <c r="AC101" i="1"/>
  <c r="AC393" i="1"/>
  <c r="AC449" i="1"/>
  <c r="AC121" i="1"/>
  <c r="AC422" i="1"/>
  <c r="AC851" i="1"/>
  <c r="AC286" i="1"/>
  <c r="AC441" i="1"/>
  <c r="AC218" i="1"/>
  <c r="AC264" i="1"/>
  <c r="AC198" i="1"/>
  <c r="AC184" i="1"/>
  <c r="AC762" i="1"/>
  <c r="AC153" i="1"/>
  <c r="AC598" i="1"/>
  <c r="AC231" i="1"/>
  <c r="AC767" i="1"/>
  <c r="AC613" i="1"/>
  <c r="AC342" i="1"/>
  <c r="AC803" i="1"/>
  <c r="AC385" i="1"/>
  <c r="AC358" i="1"/>
  <c r="AC564" i="1"/>
  <c r="AC513" i="1"/>
  <c r="AC52" i="1"/>
  <c r="AC154" i="1"/>
  <c r="AC589" i="1"/>
  <c r="AC219" i="1"/>
  <c r="AC839" i="1"/>
  <c r="AC419" i="1"/>
  <c r="AC707" i="1"/>
  <c r="AC685" i="1"/>
  <c r="AC44" i="1"/>
  <c r="AC827" i="1"/>
  <c r="AC863" i="1"/>
  <c r="AC810" i="1"/>
  <c r="AC288" i="1"/>
  <c r="AC573" i="1"/>
  <c r="AC514" i="1"/>
  <c r="AC90" i="1"/>
  <c r="AC91" i="1"/>
  <c r="AC232" i="1"/>
  <c r="AC131" i="1"/>
  <c r="AC336" i="1"/>
  <c r="AC700" i="1"/>
  <c r="AC775" i="1"/>
  <c r="AC254" i="1"/>
  <c r="AC515" i="1"/>
  <c r="AI393" i="1" l="1"/>
  <c r="AI309" i="1"/>
  <c r="AK775" i="1"/>
  <c r="AK232" i="1"/>
  <c r="AL232" i="1" s="1"/>
  <c r="AM232" i="1" s="1"/>
  <c r="AK573" i="1"/>
  <c r="AL573" i="1" s="1"/>
  <c r="AM573" i="1" s="1"/>
  <c r="AK827" i="1"/>
  <c r="AL827" i="1" s="1"/>
  <c r="AM827" i="1" s="1"/>
  <c r="AK419" i="1"/>
  <c r="AL419" i="1" s="1"/>
  <c r="AM419" i="1" s="1"/>
  <c r="AK154" i="1"/>
  <c r="AK358" i="1"/>
  <c r="AK613" i="1"/>
  <c r="AK153" i="1"/>
  <c r="AL153" i="1" s="1"/>
  <c r="AM153" i="1" s="1"/>
  <c r="AK264" i="1"/>
  <c r="AL264" i="1" s="1"/>
  <c r="AM264" i="1" s="1"/>
  <c r="AK851" i="1"/>
  <c r="AL851" i="1" s="1"/>
  <c r="AM851" i="1" s="1"/>
  <c r="AK393" i="1"/>
  <c r="AK433" i="1"/>
  <c r="AL433" i="1" s="1"/>
  <c r="AM433" i="1" s="1"/>
  <c r="AK487" i="1"/>
  <c r="AL487" i="1" s="1"/>
  <c r="AM487" i="1" s="1"/>
  <c r="AK786" i="1"/>
  <c r="AL786" i="1" s="1"/>
  <c r="AM786" i="1" s="1"/>
  <c r="AK100" i="1"/>
  <c r="AK547" i="1"/>
  <c r="AL547" i="1" s="1"/>
  <c r="AM547" i="1" s="1"/>
  <c r="AK629" i="1"/>
  <c r="AL629" i="1" s="1"/>
  <c r="AM629" i="1" s="1"/>
  <c r="AK546" i="1"/>
  <c r="AL546" i="1" s="1"/>
  <c r="AM546" i="1" s="1"/>
  <c r="AK474" i="1"/>
  <c r="AL474" i="1" s="1"/>
  <c r="AM474" i="1" s="1"/>
  <c r="AK382" i="1"/>
  <c r="AK440" i="1"/>
  <c r="AL440" i="1" s="1"/>
  <c r="AM440" i="1" s="1"/>
  <c r="AK588" i="1"/>
  <c r="AL588" i="1" s="1"/>
  <c r="AM588" i="1" s="1"/>
  <c r="AK766" i="1"/>
  <c r="AL766" i="1" s="1"/>
  <c r="AM766" i="1" s="1"/>
  <c r="AK130" i="1"/>
  <c r="AL130" i="1" s="1"/>
  <c r="AM130" i="1" s="1"/>
  <c r="AK334" i="1"/>
  <c r="AL334" i="1" s="1"/>
  <c r="AM334" i="1" s="1"/>
  <c r="AK563" i="1"/>
  <c r="AK837" i="1"/>
  <c r="AK430" i="1"/>
  <c r="AL430" i="1" s="1"/>
  <c r="AM430" i="1" s="1"/>
  <c r="AK129" i="1"/>
  <c r="AL129" i="1" s="1"/>
  <c r="AM129" i="1" s="1"/>
  <c r="AK502" i="1"/>
  <c r="AK805" i="1"/>
  <c r="AK819" i="1"/>
  <c r="AK72" i="1"/>
  <c r="AL72" i="1" s="1"/>
  <c r="AM72" i="1" s="1"/>
  <c r="AK333" i="1"/>
  <c r="AL333" i="1" s="1"/>
  <c r="AM333" i="1" s="1"/>
  <c r="AK37" i="1"/>
  <c r="AK182" i="1"/>
  <c r="AK80" i="1"/>
  <c r="AK383" i="1"/>
  <c r="AK439" i="1"/>
  <c r="AL439" i="1" s="1"/>
  <c r="AM439" i="1" s="1"/>
  <c r="AK595" i="1"/>
  <c r="AL595" i="1" s="1"/>
  <c r="AM595" i="1" s="1"/>
  <c r="AK791" i="1"/>
  <c r="AK735" i="1"/>
  <c r="AK283" i="1"/>
  <c r="AK141" i="1"/>
  <c r="AK512" i="1"/>
  <c r="AL512" i="1" s="1"/>
  <c r="AM512" i="1" s="1"/>
  <c r="AK471" i="1"/>
  <c r="AL471" i="1" s="1"/>
  <c r="AM471" i="1" s="1"/>
  <c r="AK181" i="1"/>
  <c r="AK661" i="1"/>
  <c r="AL661" i="1" s="1"/>
  <c r="AM661" i="1" s="1"/>
  <c r="AK855" i="1"/>
  <c r="AK169" i="1"/>
  <c r="AL169" i="1" s="1"/>
  <c r="AM169" i="1" s="1"/>
  <c r="AK55" i="1"/>
  <c r="AL55" i="1" s="1"/>
  <c r="AM55" i="1" s="1"/>
  <c r="AK355" i="1"/>
  <c r="AL355" i="1" s="1"/>
  <c r="AM355" i="1" s="1"/>
  <c r="AK354" i="1"/>
  <c r="AL354" i="1" s="1"/>
  <c r="AM354" i="1" s="1"/>
  <c r="AK28" i="1"/>
  <c r="AK692" i="1"/>
  <c r="AK861" i="1"/>
  <c r="AL861" i="1" s="1"/>
  <c r="AM861" i="1" s="1"/>
  <c r="AK773" i="1"/>
  <c r="AK257" i="1"/>
  <c r="AK227" i="1"/>
  <c r="AL227" i="1" s="1"/>
  <c r="AM227" i="1" s="1"/>
  <c r="AK352" i="1"/>
  <c r="AL352" i="1" s="1"/>
  <c r="AM352" i="1" s="1"/>
  <c r="AK722" i="1"/>
  <c r="AK739" i="1"/>
  <c r="AK278" i="1"/>
  <c r="AK680" i="1"/>
  <c r="AK456" i="1"/>
  <c r="AK345" i="1"/>
  <c r="AK811" i="1"/>
  <c r="AK98" i="1"/>
  <c r="AK600" i="1"/>
  <c r="AK263" i="1"/>
  <c r="AL263" i="1" s="1"/>
  <c r="AM263" i="1" s="1"/>
  <c r="AK501" i="1"/>
  <c r="AL501" i="1" s="1"/>
  <c r="AM501" i="1" s="1"/>
  <c r="AK79" i="1"/>
  <c r="AK721" i="1"/>
  <c r="AK599" i="1"/>
  <c r="AK208" i="1"/>
  <c r="AL208" i="1" s="1"/>
  <c r="AM208" i="1" s="1"/>
  <c r="AK247" i="1"/>
  <c r="AL247" i="1" s="1"/>
  <c r="AM247" i="1" s="1"/>
  <c r="AK610" i="1"/>
  <c r="AK646" i="1"/>
  <c r="AK88" i="1"/>
  <c r="AK392" i="1"/>
  <c r="AK276" i="1"/>
  <c r="AL276" i="1" s="1"/>
  <c r="AM276" i="1" s="1"/>
  <c r="AK407" i="1"/>
  <c r="AK623" i="1"/>
  <c r="AL623" i="1" s="1"/>
  <c r="AM623" i="1" s="1"/>
  <c r="AK455" i="1"/>
  <c r="AK187" i="1"/>
  <c r="AK719" i="1"/>
  <c r="AL719" i="1" s="1"/>
  <c r="AM719" i="1" s="1"/>
  <c r="AK678" i="1"/>
  <c r="AL678" i="1" s="1"/>
  <c r="AM678" i="1" s="1"/>
  <c r="AK14" i="1"/>
  <c r="AL14" i="1" s="1"/>
  <c r="AM14" i="1" s="1"/>
  <c r="AK406" i="1"/>
  <c r="AK607" i="1"/>
  <c r="AK846" i="1"/>
  <c r="AL846" i="1" s="1"/>
  <c r="AM846" i="1" s="1"/>
  <c r="AK165" i="1"/>
  <c r="AL165" i="1" s="1"/>
  <c r="AM165" i="1" s="1"/>
  <c r="AK654" i="1"/>
  <c r="AK225" i="1"/>
  <c r="AL225" i="1" s="1"/>
  <c r="AM225" i="1" s="1"/>
  <c r="AK622" i="1"/>
  <c r="AL622" i="1" s="1"/>
  <c r="AM622" i="1" s="1"/>
  <c r="AK645" i="1"/>
  <c r="AK593" i="1"/>
  <c r="AK448" i="1"/>
  <c r="AK185" i="1"/>
  <c r="AK391" i="1"/>
  <c r="AK146" i="1"/>
  <c r="AL146" i="1" s="1"/>
  <c r="AM146" i="1" s="1"/>
  <c r="AK467" i="1"/>
  <c r="AL467" i="1" s="1"/>
  <c r="AM467" i="1" s="1"/>
  <c r="AK224" i="1"/>
  <c r="AL224" i="1" s="1"/>
  <c r="AM224" i="1" s="1"/>
  <c r="AK177" i="1"/>
  <c r="AK497" i="1"/>
  <c r="AK350" i="1"/>
  <c r="AL350" i="1" s="1"/>
  <c r="AM350" i="1" s="1"/>
  <c r="AK776" i="1"/>
  <c r="AK313" i="1"/>
  <c r="AK717" i="1"/>
  <c r="AL717" i="1" s="1"/>
  <c r="AM717" i="1" s="1"/>
  <c r="AK559" i="1"/>
  <c r="AL559" i="1" s="1"/>
  <c r="AM559" i="1" s="1"/>
  <c r="AK205" i="1"/>
  <c r="AL205" i="1" s="1"/>
  <c r="AM205" i="1" s="1"/>
  <c r="AK48" i="1"/>
  <c r="AL48" i="1" s="1"/>
  <c r="AM48" i="1" s="1"/>
  <c r="AK364" i="1"/>
  <c r="AL364" i="1" s="1"/>
  <c r="AM364" i="1" s="1"/>
  <c r="AK164" i="1"/>
  <c r="AL164" i="1" s="1"/>
  <c r="AM164" i="1" s="1"/>
  <c r="AK339" i="1"/>
  <c r="AK163" i="1"/>
  <c r="AL163" i="1" s="1"/>
  <c r="AM163" i="1" s="1"/>
  <c r="AK369" i="1"/>
  <c r="AK363" i="1"/>
  <c r="AL363" i="1" s="1"/>
  <c r="AM363" i="1" s="1"/>
  <c r="AK311" i="1"/>
  <c r="AL311" i="1" s="1"/>
  <c r="AM311" i="1" s="1"/>
  <c r="AK245" i="1"/>
  <c r="AL245" i="1" s="1"/>
  <c r="AM245" i="1" s="1"/>
  <c r="AK262" i="1"/>
  <c r="AL262" i="1" s="1"/>
  <c r="AM262" i="1" s="1"/>
  <c r="AK651" i="1"/>
  <c r="AL651" i="1" s="1"/>
  <c r="AM651" i="1" s="1"/>
  <c r="AK760" i="1"/>
  <c r="AL760" i="1" s="1"/>
  <c r="AM760" i="1" s="1"/>
  <c r="AK557" i="1"/>
  <c r="AL557" i="1" s="1"/>
  <c r="AM557" i="1" s="1"/>
  <c r="AK705" i="1"/>
  <c r="AL705" i="1" s="1"/>
  <c r="AM705" i="1" s="1"/>
  <c r="AK244" i="1"/>
  <c r="AL244" i="1" s="1"/>
  <c r="AM244" i="1" s="1"/>
  <c r="AK192" i="1"/>
  <c r="AK650" i="1"/>
  <c r="AL650" i="1" s="1"/>
  <c r="AM650" i="1" s="1"/>
  <c r="AK859" i="1"/>
  <c r="AL859" i="1" s="1"/>
  <c r="AM859" i="1" s="1"/>
  <c r="AK95" i="1"/>
  <c r="AL95" i="1" s="1"/>
  <c r="AM95" i="1" s="1"/>
  <c r="AK361" i="1"/>
  <c r="AL361" i="1" s="1"/>
  <c r="AM361" i="1" s="1"/>
  <c r="AK425" i="1"/>
  <c r="AL425" i="1" s="1"/>
  <c r="AM425" i="1" s="1"/>
  <c r="AK715" i="1"/>
  <c r="AL715" i="1" s="1"/>
  <c r="AM715" i="1" s="1"/>
  <c r="AK343" i="1"/>
  <c r="AL343" i="1" s="1"/>
  <c r="AM343" i="1" s="1"/>
  <c r="AK481" i="1"/>
  <c r="AL481" i="1" s="1"/>
  <c r="AM481" i="1" s="1"/>
  <c r="AK832" i="1"/>
  <c r="AK145" i="1"/>
  <c r="AL145" i="1" s="1"/>
  <c r="AM145" i="1" s="1"/>
  <c r="AK242" i="1"/>
  <c r="AL242" i="1" s="1"/>
  <c r="AM242" i="1" s="1"/>
  <c r="AK703" i="1"/>
  <c r="AL703" i="1" s="1"/>
  <c r="AM703" i="1" s="1"/>
  <c r="AK241" i="1"/>
  <c r="AL241" i="1" s="1"/>
  <c r="AM241" i="1" s="1"/>
  <c r="AK403" i="1"/>
  <c r="AL403" i="1" s="1"/>
  <c r="AM403" i="1" s="1"/>
  <c r="AK494" i="1"/>
  <c r="AL494" i="1" s="1"/>
  <c r="AM494" i="1" s="1"/>
  <c r="AK240" i="1"/>
  <c r="AL240" i="1" s="1"/>
  <c r="AM240" i="1" s="1"/>
  <c r="AK222" i="1"/>
  <c r="AL222" i="1" s="1"/>
  <c r="AM222" i="1" s="1"/>
  <c r="AK793" i="1"/>
  <c r="AK670" i="1"/>
  <c r="AK160" i="1"/>
  <c r="AL160" i="1" s="1"/>
  <c r="AM160" i="1" s="1"/>
  <c r="AK108" i="1"/>
  <c r="AL108" i="1" s="1"/>
  <c r="AM108" i="1" s="1"/>
  <c r="AK602" i="1"/>
  <c r="AK270" i="1"/>
  <c r="AK579" i="1"/>
  <c r="AK394" i="1"/>
  <c r="AL394" i="1" s="1"/>
  <c r="AM394" i="1" s="1"/>
  <c r="AK462" i="1"/>
  <c r="AL462" i="1" s="1"/>
  <c r="AM462" i="1" s="1"/>
  <c r="AK691" i="1"/>
  <c r="AK260" i="1"/>
  <c r="AL260" i="1" s="1"/>
  <c r="AM260" i="1" s="1"/>
  <c r="AK269" i="1"/>
  <c r="AK858" i="1"/>
  <c r="AL858" i="1" s="1"/>
  <c r="AM858" i="1" s="1"/>
  <c r="AK30" i="1"/>
  <c r="AK435" i="1"/>
  <c r="AL435" i="1" s="1"/>
  <c r="AM435" i="1" s="1"/>
  <c r="AK688" i="1"/>
  <c r="AK743" i="1"/>
  <c r="AL743" i="1" s="1"/>
  <c r="AM743" i="1" s="1"/>
  <c r="AK479" i="1"/>
  <c r="AL479" i="1" s="1"/>
  <c r="AM479" i="1" s="1"/>
  <c r="AK555" i="1"/>
  <c r="AL555" i="1" s="1"/>
  <c r="AM555" i="1" s="1"/>
  <c r="AK844" i="1"/>
  <c r="AK533" i="1"/>
  <c r="AL533" i="1" s="1"/>
  <c r="AM533" i="1" s="1"/>
  <c r="AK446" i="1"/>
  <c r="AL446" i="1" s="1"/>
  <c r="AM446" i="1" s="1"/>
  <c r="AK635" i="1"/>
  <c r="AL635" i="1" s="1"/>
  <c r="AM635" i="1" s="1"/>
  <c r="AK158" i="1"/>
  <c r="AL158" i="1" s="1"/>
  <c r="AM158" i="1" s="1"/>
  <c r="AK157" i="1"/>
  <c r="AK401" i="1"/>
  <c r="AL401" i="1" s="1"/>
  <c r="AM401" i="1" s="1"/>
  <c r="AK301" i="1"/>
  <c r="AK133" i="1"/>
  <c r="AK94" i="1"/>
  <c r="AK324" i="1"/>
  <c r="AK748" i="1"/>
  <c r="AK386" i="1"/>
  <c r="AL386" i="1" s="1"/>
  <c r="AM386" i="1" s="1"/>
  <c r="AK698" i="1"/>
  <c r="AK193" i="1"/>
  <c r="AK666" i="1"/>
  <c r="AK93" i="1"/>
  <c r="AK434" i="1"/>
  <c r="AL434" i="1" s="1"/>
  <c r="AM434" i="1" s="1"/>
  <c r="AK107" i="1"/>
  <c r="AL107" i="1" s="1"/>
  <c r="AM107" i="1" s="1"/>
  <c r="AK221" i="1"/>
  <c r="AL221" i="1" s="1"/>
  <c r="AM221" i="1" s="1"/>
  <c r="AK318" i="1"/>
  <c r="AK523" i="1"/>
  <c r="AK665" i="1"/>
  <c r="AL665" i="1" s="1"/>
  <c r="AM665" i="1" s="1"/>
  <c r="AK554" i="1"/>
  <c r="AL554" i="1" s="1"/>
  <c r="AM554" i="1" s="1"/>
  <c r="AK764" i="1"/>
  <c r="AK614" i="1"/>
  <c r="AK211" i="1"/>
  <c r="AK200" i="1"/>
  <c r="AK105" i="1"/>
  <c r="AL105" i="1" s="1"/>
  <c r="AM105" i="1" s="1"/>
  <c r="AK452" i="1"/>
  <c r="AL452" i="1" s="1"/>
  <c r="AM452" i="1" s="1"/>
  <c r="AK740" i="1"/>
  <c r="AK663" i="1"/>
  <c r="AL663" i="1" s="1"/>
  <c r="AM663" i="1" s="1"/>
  <c r="AK149" i="1"/>
  <c r="AL149" i="1" s="1"/>
  <c r="AM149" i="1" s="1"/>
  <c r="AK368" i="1"/>
  <c r="AL368" i="1" s="1"/>
  <c r="AM368" i="1" s="1"/>
  <c r="AK104" i="1"/>
  <c r="AL104" i="1" s="1"/>
  <c r="AM104" i="1" s="1"/>
  <c r="AK374" i="1"/>
  <c r="AL374" i="1" s="1"/>
  <c r="AM374" i="1" s="1"/>
  <c r="AK420" i="1"/>
  <c r="AL420" i="1" s="1"/>
  <c r="AM420" i="1" s="1"/>
  <c r="AK58" i="1"/>
  <c r="AL58" i="1" s="1"/>
  <c r="AM58" i="1" s="1"/>
  <c r="AK529" i="1"/>
  <c r="AL529" i="1" s="1"/>
  <c r="AM529" i="1" s="1"/>
  <c r="AK132" i="1"/>
  <c r="AK103" i="1"/>
  <c r="AK477" i="1"/>
  <c r="AK552" i="1"/>
  <c r="AK604" i="1"/>
  <c r="AK18" i="1"/>
  <c r="AK423" i="1"/>
  <c r="AL423" i="1" s="1"/>
  <c r="AM423" i="1" s="1"/>
  <c r="AK778" i="1"/>
  <c r="AL778" i="1" s="1"/>
  <c r="AM778" i="1" s="1"/>
  <c r="AK235" i="1"/>
  <c r="AK788" i="1"/>
  <c r="AK700" i="1"/>
  <c r="AK91" i="1"/>
  <c r="AL91" i="1" s="1"/>
  <c r="AM91" i="1" s="1"/>
  <c r="AK288" i="1"/>
  <c r="AL288" i="1" s="1"/>
  <c r="AM288" i="1" s="1"/>
  <c r="AK44" i="1"/>
  <c r="AL44" i="1" s="1"/>
  <c r="AM44" i="1" s="1"/>
  <c r="AK839" i="1"/>
  <c r="AK52" i="1"/>
  <c r="AL52" i="1" s="1"/>
  <c r="AM52" i="1" s="1"/>
  <c r="AK385" i="1"/>
  <c r="AL385" i="1" s="1"/>
  <c r="AM385" i="1" s="1"/>
  <c r="AK767" i="1"/>
  <c r="AL767" i="1" s="1"/>
  <c r="AM767" i="1" s="1"/>
  <c r="AK762" i="1"/>
  <c r="AK218" i="1"/>
  <c r="AL218" i="1" s="1"/>
  <c r="AM218" i="1" s="1"/>
  <c r="AK422" i="1"/>
  <c r="AL422" i="1" s="1"/>
  <c r="AM422" i="1" s="1"/>
  <c r="AK101" i="1"/>
  <c r="AK335" i="1"/>
  <c r="AL335" i="1" s="1"/>
  <c r="AM335" i="1" s="1"/>
  <c r="AK217" i="1"/>
  <c r="AL217" i="1" s="1"/>
  <c r="AM217" i="1" s="1"/>
  <c r="AK733" i="1"/>
  <c r="AK630" i="1"/>
  <c r="AL630" i="1" s="1"/>
  <c r="AM630" i="1" s="1"/>
  <c r="AK597" i="1"/>
  <c r="AL597" i="1" s="1"/>
  <c r="AM597" i="1" s="1"/>
  <c r="AK73" i="1"/>
  <c r="AL73" i="1" s="1"/>
  <c r="AM73" i="1" s="1"/>
  <c r="AK609" i="1"/>
  <c r="AK545" i="1"/>
  <c r="AL545" i="1" s="1"/>
  <c r="AM545" i="1" s="1"/>
  <c r="AK522" i="1"/>
  <c r="AL522" i="1" s="1"/>
  <c r="AM522" i="1" s="1"/>
  <c r="AK572" i="1"/>
  <c r="AL572" i="1" s="1"/>
  <c r="AM572" i="1" s="1"/>
  <c r="AK410" i="1"/>
  <c r="AL410" i="1" s="1"/>
  <c r="AM410" i="1" s="1"/>
  <c r="AK409" i="1"/>
  <c r="AL409" i="1" s="1"/>
  <c r="AM409" i="1" s="1"/>
  <c r="AK473" i="1"/>
  <c r="AL473" i="1" s="1"/>
  <c r="AM473" i="1" s="1"/>
  <c r="AK659" i="1"/>
  <c r="AK802" i="1"/>
  <c r="AK655" i="1"/>
  <c r="AL655" i="1" s="1"/>
  <c r="AM655" i="1" s="1"/>
  <c r="AK367" i="1"/>
  <c r="AL367" i="1" s="1"/>
  <c r="AM367" i="1" s="1"/>
  <c r="AK800" i="1"/>
  <c r="AK728" i="1"/>
  <c r="AK550" i="1"/>
  <c r="AL550" i="1" s="1"/>
  <c r="AM550" i="1" s="1"/>
  <c r="AK836" i="1"/>
  <c r="AK81" i="1"/>
  <c r="AL81" i="1" s="1"/>
  <c r="AM81" i="1" s="1"/>
  <c r="AK732" i="1"/>
  <c r="AK850" i="1"/>
  <c r="AK498" i="1"/>
  <c r="AL498" i="1" s="1"/>
  <c r="AM498" i="1" s="1"/>
  <c r="AK298" i="1"/>
  <c r="AK521" i="1"/>
  <c r="AL521" i="1" s="1"/>
  <c r="AM521" i="1" s="1"/>
  <c r="AK781" i="1"/>
  <c r="AL781" i="1" s="1"/>
  <c r="AM781" i="1" s="1"/>
  <c r="AK693" i="1"/>
  <c r="AK485" i="1"/>
  <c r="AL485" i="1" s="1"/>
  <c r="AM485" i="1" s="1"/>
  <c r="AK282" i="1"/>
  <c r="AK561" i="1"/>
  <c r="AK233" i="1"/>
  <c r="AL233" i="1" s="1"/>
  <c r="AM233" i="1" s="1"/>
  <c r="AK511" i="1"/>
  <c r="AL511" i="1" s="1"/>
  <c r="AM511" i="1" s="1"/>
  <c r="AK658" i="1"/>
  <c r="AK835" i="1"/>
  <c r="AL835" i="1" s="1"/>
  <c r="AM835" i="1" s="1"/>
  <c r="AK565" i="1"/>
  <c r="AL565" i="1" s="1"/>
  <c r="AM565" i="1" s="1"/>
  <c r="AK544" i="1"/>
  <c r="AK626" i="1"/>
  <c r="AK625" i="1"/>
  <c r="AK373" i="1"/>
  <c r="AL373" i="1" s="1"/>
  <c r="AM373" i="1" s="1"/>
  <c r="AK489" i="1"/>
  <c r="AL489" i="1" s="1"/>
  <c r="AM489" i="1" s="1"/>
  <c r="AK353" i="1"/>
  <c r="AL353" i="1" s="1"/>
  <c r="AM353" i="1" s="1"/>
  <c r="AK294" i="1"/>
  <c r="AK570" i="1"/>
  <c r="AK560" i="1"/>
  <c r="AK520" i="1"/>
  <c r="AL520" i="1" s="1"/>
  <c r="AM520" i="1" s="1"/>
  <c r="AK74" i="1"/>
  <c r="AL74" i="1" s="1"/>
  <c r="AM74" i="1" s="1"/>
  <c r="AK541" i="1"/>
  <c r="AL541" i="1" s="1"/>
  <c r="AM541" i="1" s="1"/>
  <c r="AK540" i="1"/>
  <c r="AL540" i="1" s="1"/>
  <c r="AM540" i="1" s="1"/>
  <c r="AK429" i="1"/>
  <c r="AL429" i="1" s="1"/>
  <c r="AM429" i="1" s="1"/>
  <c r="AK528" i="1"/>
  <c r="AK640" i="1"/>
  <c r="AL640" i="1" s="1"/>
  <c r="AM640" i="1" s="1"/>
  <c r="AK43" i="1"/>
  <c r="AL43" i="1" s="1"/>
  <c r="AM43" i="1" s="1"/>
  <c r="AK804" i="1"/>
  <c r="AK438" i="1"/>
  <c r="AL438" i="1" s="1"/>
  <c r="AM438" i="1" s="1"/>
  <c r="AK606" i="1"/>
  <c r="AK166" i="1"/>
  <c r="AL166" i="1" s="1"/>
  <c r="AM166" i="1" s="1"/>
  <c r="AK799" i="1"/>
  <c r="AK179" i="1"/>
  <c r="AL179" i="1" s="1"/>
  <c r="AM179" i="1" s="1"/>
  <c r="AK351" i="1"/>
  <c r="AL351" i="1" s="1"/>
  <c r="AM351" i="1" s="1"/>
  <c r="AK706" i="1"/>
  <c r="AL706" i="1" s="1"/>
  <c r="AM706" i="1" s="1"/>
  <c r="AK380" i="1"/>
  <c r="AL380" i="1" s="1"/>
  <c r="AM380" i="1" s="1"/>
  <c r="AK753" i="1"/>
  <c r="AL753" i="1" s="1"/>
  <c r="AM753" i="1" s="1"/>
  <c r="AK277" i="1"/>
  <c r="AK745" i="1"/>
  <c r="AK140" i="1"/>
  <c r="AK120" i="1"/>
  <c r="AK297" i="1"/>
  <c r="AK777" i="1"/>
  <c r="AK772" i="1"/>
  <c r="AL772" i="1" s="1"/>
  <c r="AM772" i="1" s="1"/>
  <c r="AK186" i="1"/>
  <c r="AL186" i="1" s="1"/>
  <c r="AM186" i="1" s="1"/>
  <c r="AK178" i="1"/>
  <c r="AK292" i="1"/>
  <c r="AK677" i="1"/>
  <c r="AL677" i="1" s="1"/>
  <c r="AM677" i="1" s="1"/>
  <c r="AK771" i="1"/>
  <c r="AL771" i="1" s="1"/>
  <c r="AM771" i="1" s="1"/>
  <c r="AK798" i="1"/>
  <c r="AK488" i="1"/>
  <c r="AL488" i="1" s="1"/>
  <c r="AM488" i="1" s="1"/>
  <c r="AK291" i="1"/>
  <c r="AK246" i="1"/>
  <c r="AL246" i="1" s="1"/>
  <c r="AM246" i="1" s="1"/>
  <c r="AK69" i="1"/>
  <c r="AL69" i="1" s="1"/>
  <c r="AM69" i="1" s="1"/>
  <c r="AK405" i="1"/>
  <c r="AL405" i="1" s="1"/>
  <c r="AM405" i="1" s="1"/>
  <c r="AK594" i="1"/>
  <c r="AL594" i="1" s="1"/>
  <c r="AM594" i="1" s="1"/>
  <c r="AK110" i="1"/>
  <c r="AL110" i="1" s="1"/>
  <c r="AM110" i="1" s="1"/>
  <c r="AK370" i="1"/>
  <c r="AK510" i="1"/>
  <c r="AL510" i="1" s="1"/>
  <c r="AM510" i="1" s="1"/>
  <c r="AK26" i="1"/>
  <c r="AL26" i="1" s="1"/>
  <c r="AM26" i="1" s="1"/>
  <c r="AK415" i="1"/>
  <c r="AK584" i="1"/>
  <c r="AL584" i="1" s="1"/>
  <c r="AM584" i="1" s="1"/>
  <c r="AK815" i="1"/>
  <c r="AL815" i="1" s="1"/>
  <c r="AM815" i="1" s="1"/>
  <c r="AK801" i="1"/>
  <c r="AK796" i="1"/>
  <c r="AK807" i="1"/>
  <c r="AL807" i="1" s="1"/>
  <c r="AM807" i="1" s="1"/>
  <c r="AK718" i="1"/>
  <c r="AL718" i="1" s="1"/>
  <c r="AM718" i="1" s="1"/>
  <c r="AK359" i="1"/>
  <c r="AK675" i="1"/>
  <c r="AL675" i="1" s="1"/>
  <c r="AM675" i="1" s="1"/>
  <c r="AK389" i="1"/>
  <c r="AL389" i="1" s="1"/>
  <c r="AM389" i="1" s="1"/>
  <c r="AK752" i="1"/>
  <c r="AL752" i="1" s="1"/>
  <c r="AM752" i="1" s="1"/>
  <c r="AK652" i="1"/>
  <c r="AL652" i="1" s="1"/>
  <c r="AM652" i="1" s="1"/>
  <c r="AK329" i="1"/>
  <c r="AK349" i="1"/>
  <c r="AL349" i="1" s="1"/>
  <c r="AM349" i="1" s="1"/>
  <c r="AK150" i="1"/>
  <c r="AL150" i="1" s="1"/>
  <c r="AM150" i="1" s="1"/>
  <c r="AK397" i="1"/>
  <c r="AL397" i="1" s="1"/>
  <c r="AM397" i="1" s="1"/>
  <c r="AK674" i="1"/>
  <c r="AK299" i="1"/>
  <c r="AK794" i="1"/>
  <c r="AK272" i="1"/>
  <c r="AK568" i="1"/>
  <c r="AL568" i="1" s="1"/>
  <c r="AM568" i="1" s="1"/>
  <c r="AK139" i="1"/>
  <c r="AL139" i="1" s="1"/>
  <c r="AM139" i="1" s="1"/>
  <c r="AK466" i="1"/>
  <c r="AL466" i="1" s="1"/>
  <c r="AM466" i="1" s="1"/>
  <c r="AK338" i="1"/>
  <c r="AL338" i="1" s="1"/>
  <c r="AM338" i="1" s="1"/>
  <c r="AK538" i="1"/>
  <c r="AK387" i="1"/>
  <c r="AL387" i="1" s="1"/>
  <c r="AM387" i="1" s="1"/>
  <c r="AK195" i="1"/>
  <c r="AK243" i="1"/>
  <c r="AL243" i="1" s="1"/>
  <c r="AM243" i="1" s="1"/>
  <c r="AK465" i="1"/>
  <c r="AL465" i="1" s="1"/>
  <c r="AM465" i="1" s="1"/>
  <c r="AK744" i="1"/>
  <c r="AL744" i="1" s="1"/>
  <c r="AM744" i="1" s="1"/>
  <c r="AK33" i="1"/>
  <c r="AK495" i="1"/>
  <c r="AL495" i="1" s="1"/>
  <c r="AM495" i="1" s="1"/>
  <c r="AK447" i="1"/>
  <c r="AL447" i="1" s="1"/>
  <c r="AM447" i="1" s="1"/>
  <c r="AK300" i="1"/>
  <c r="AK812" i="1"/>
  <c r="AK148" i="1"/>
  <c r="AL148" i="1" s="1"/>
  <c r="AM148" i="1" s="1"/>
  <c r="AK549" i="1"/>
  <c r="AL549" i="1" s="1"/>
  <c r="AM549" i="1" s="1"/>
  <c r="AK271" i="1"/>
  <c r="AK413" i="1"/>
  <c r="AK404" i="1"/>
  <c r="AL404" i="1" s="1"/>
  <c r="AM404" i="1" s="1"/>
  <c r="AK611" i="1"/>
  <c r="AK162" i="1"/>
  <c r="AL162" i="1" s="1"/>
  <c r="AM162" i="1" s="1"/>
  <c r="AK215" i="1"/>
  <c r="AL215" i="1" s="1"/>
  <c r="AM215" i="1" s="1"/>
  <c r="AK41" i="1"/>
  <c r="AL41" i="1" s="1"/>
  <c r="AM41" i="1" s="1"/>
  <c r="AK582" i="1"/>
  <c r="AL582" i="1" s="1"/>
  <c r="AM582" i="1" s="1"/>
  <c r="AK203" i="1"/>
  <c r="AL203" i="1" s="1"/>
  <c r="AM203" i="1" s="1"/>
  <c r="AK463" i="1"/>
  <c r="AL463" i="1" s="1"/>
  <c r="AM463" i="1" s="1"/>
  <c r="AK580" i="1"/>
  <c r="AL580" i="1" s="1"/>
  <c r="AM580" i="1" s="1"/>
  <c r="AK591" i="1"/>
  <c r="AL591" i="1" s="1"/>
  <c r="AM591" i="1" s="1"/>
  <c r="AK436" i="1"/>
  <c r="AK669" i="1"/>
  <c r="AK536" i="1"/>
  <c r="AL536" i="1" s="1"/>
  <c r="AM536" i="1" s="1"/>
  <c r="AK668" i="1"/>
  <c r="AK508" i="1"/>
  <c r="AL508" i="1" s="1"/>
  <c r="AM508" i="1" s="1"/>
  <c r="AK699" i="1"/>
  <c r="AK831" i="1"/>
  <c r="AL831" i="1" s="1"/>
  <c r="AM831" i="1" s="1"/>
  <c r="AK566" i="1"/>
  <c r="AL566" i="1" s="1"/>
  <c r="AM566" i="1" s="1"/>
  <c r="AK213" i="1"/>
  <c r="AL213" i="1" s="1"/>
  <c r="AM213" i="1" s="1"/>
  <c r="AK66" i="1"/>
  <c r="AK507" i="1"/>
  <c r="AL507" i="1" s="1"/>
  <c r="AM507" i="1" s="1"/>
  <c r="AK493" i="1"/>
  <c r="AL493" i="1" s="1"/>
  <c r="AM493" i="1" s="1"/>
  <c r="AK360" i="1"/>
  <c r="AL360" i="1" s="1"/>
  <c r="AM360" i="1" s="1"/>
  <c r="AK40" i="1"/>
  <c r="AK792" i="1"/>
  <c r="AK750" i="1"/>
  <c r="AL750" i="1" s="1"/>
  <c r="AM750" i="1" s="1"/>
  <c r="AK268" i="1"/>
  <c r="AK445" i="1"/>
  <c r="AL445" i="1" s="1"/>
  <c r="AM445" i="1" s="1"/>
  <c r="AK532" i="1"/>
  <c r="AL532" i="1" s="1"/>
  <c r="AM532" i="1" s="1"/>
  <c r="AK492" i="1"/>
  <c r="AL492" i="1" s="1"/>
  <c r="AM492" i="1" s="1"/>
  <c r="AK577" i="1"/>
  <c r="AK809" i="1"/>
  <c r="AK27" i="1"/>
  <c r="AK82" i="1"/>
  <c r="AL82" i="1" s="1"/>
  <c r="AM82" i="1" s="1"/>
  <c r="AK325" i="1"/>
  <c r="AK76" i="1"/>
  <c r="AL76" i="1" s="1"/>
  <c r="AM76" i="1" s="1"/>
  <c r="AK531" i="1"/>
  <c r="AL531" i="1" s="1"/>
  <c r="AM531" i="1" s="1"/>
  <c r="AK619" i="1"/>
  <c r="AL619" i="1" s="1"/>
  <c r="AM619" i="1" s="1"/>
  <c r="AK237" i="1"/>
  <c r="AL237" i="1" s="1"/>
  <c r="AM237" i="1" s="1"/>
  <c r="AK117" i="1"/>
  <c r="AL117" i="1" s="1"/>
  <c r="AM117" i="1" s="1"/>
  <c r="AK123" i="1"/>
  <c r="AK102" i="1"/>
  <c r="AK21" i="1"/>
  <c r="AK92" i="1"/>
  <c r="AK249" i="1"/>
  <c r="AK323" i="1"/>
  <c r="AL323" i="1" s="1"/>
  <c r="AM323" i="1" s="1"/>
  <c r="AK813" i="1"/>
  <c r="AK634" i="1"/>
  <c r="AL634" i="1" s="1"/>
  <c r="AM634" i="1" s="1"/>
  <c r="AK412" i="1"/>
  <c r="AL412" i="1" s="1"/>
  <c r="AM412" i="1" s="1"/>
  <c r="AK755" i="1"/>
  <c r="AL755" i="1" s="1"/>
  <c r="AM755" i="1" s="1"/>
  <c r="AK295" i="1"/>
  <c r="AK506" i="1"/>
  <c r="AL506" i="1" s="1"/>
  <c r="AM506" i="1" s="1"/>
  <c r="AK156" i="1"/>
  <c r="AK460" i="1"/>
  <c r="AK530" i="1"/>
  <c r="AL530" i="1" s="1"/>
  <c r="AM530" i="1" s="1"/>
  <c r="AK348" i="1"/>
  <c r="AL348" i="1" s="1"/>
  <c r="AM348" i="1" s="1"/>
  <c r="AK411" i="1"/>
  <c r="AL411" i="1" s="1"/>
  <c r="AM411" i="1" s="1"/>
  <c r="AK321" i="1"/>
  <c r="AL321" i="1" s="1"/>
  <c r="AM321" i="1" s="1"/>
  <c r="AK19" i="1"/>
  <c r="AL19" i="1" s="1"/>
  <c r="AM19" i="1" s="1"/>
  <c r="AK45" i="1"/>
  <c r="AK255" i="1"/>
  <c r="AK696" i="1"/>
  <c r="AK789" i="1"/>
  <c r="AK57" i="1"/>
  <c r="AL57" i="1" s="1"/>
  <c r="AM57" i="1" s="1"/>
  <c r="AK400" i="1"/>
  <c r="AL400" i="1" s="1"/>
  <c r="AM400" i="1" s="1"/>
  <c r="AK687" i="1"/>
  <c r="AL687" i="1" s="1"/>
  <c r="AM687" i="1" s="1"/>
  <c r="AK662" i="1"/>
  <c r="AL662" i="1" s="1"/>
  <c r="AM662" i="1" s="1"/>
  <c r="AK258" i="1"/>
  <c r="AK395" i="1"/>
  <c r="AL395" i="1" s="1"/>
  <c r="AM395" i="1" s="1"/>
  <c r="AK841" i="1"/>
  <c r="AK829" i="1"/>
  <c r="AL829" i="1" s="1"/>
  <c r="AM829" i="1" s="1"/>
  <c r="AK236" i="1"/>
  <c r="AK708" i="1"/>
  <c r="AK504" i="1"/>
  <c r="AK254" i="1"/>
  <c r="AK131" i="1"/>
  <c r="AK514" i="1"/>
  <c r="AK863" i="1"/>
  <c r="AL863" i="1" s="1"/>
  <c r="AM863" i="1" s="1"/>
  <c r="AK707" i="1"/>
  <c r="AL707" i="1" s="1"/>
  <c r="AM707" i="1" s="1"/>
  <c r="AK589" i="1"/>
  <c r="AL589" i="1" s="1"/>
  <c r="AM589" i="1" s="1"/>
  <c r="AK564" i="1"/>
  <c r="AL564" i="1" s="1"/>
  <c r="AM564" i="1" s="1"/>
  <c r="AK342" i="1"/>
  <c r="AL342" i="1" s="1"/>
  <c r="AM342" i="1" s="1"/>
  <c r="AK598" i="1"/>
  <c r="AL598" i="1" s="1"/>
  <c r="AM598" i="1" s="1"/>
  <c r="AK198" i="1"/>
  <c r="AL198" i="1" s="1"/>
  <c r="AM198" i="1" s="1"/>
  <c r="AK286" i="1"/>
  <c r="AK449" i="1"/>
  <c r="AK660" i="1"/>
  <c r="AL660" i="1" s="1"/>
  <c r="AM660" i="1" s="1"/>
  <c r="AK253" i="1"/>
  <c r="AK115" i="1"/>
  <c r="AL115" i="1" s="1"/>
  <c r="AM115" i="1" s="1"/>
  <c r="AK783" i="1"/>
  <c r="AK684" i="1"/>
  <c r="AK99" i="1"/>
  <c r="AK183" i="1"/>
  <c r="AK548" i="1"/>
  <c r="AL548" i="1" s="1"/>
  <c r="AM548" i="1" s="1"/>
  <c r="AK399" i="1"/>
  <c r="AL399" i="1" s="1"/>
  <c r="AM399" i="1" s="1"/>
  <c r="AK51" i="1"/>
  <c r="AL51" i="1" s="1"/>
  <c r="AM51" i="1" s="1"/>
  <c r="AK442" i="1"/>
  <c r="AL442" i="1" s="1"/>
  <c r="AM442" i="1" s="1"/>
  <c r="AK285" i="1"/>
  <c r="AL285" i="1" s="1"/>
  <c r="AM285" i="1" s="1"/>
  <c r="AK50" i="1"/>
  <c r="AL50" i="1" s="1"/>
  <c r="AM50" i="1" s="1"/>
  <c r="AK17" i="1"/>
  <c r="AL17" i="1" s="1"/>
  <c r="AM17" i="1" s="1"/>
  <c r="AK357" i="1"/>
  <c r="AL357" i="1" s="1"/>
  <c r="AM357" i="1" s="1"/>
  <c r="AK152" i="1"/>
  <c r="AL152" i="1" s="1"/>
  <c r="AM152" i="1" s="1"/>
  <c r="AK418" i="1"/>
  <c r="AL418" i="1" s="1"/>
  <c r="AM418" i="1" s="1"/>
  <c r="AK763" i="1"/>
  <c r="AK729" i="1"/>
  <c r="AL729" i="1" s="1"/>
  <c r="AM729" i="1" s="1"/>
  <c r="AK849" i="1"/>
  <c r="AK727" i="1"/>
  <c r="AK736" i="1"/>
  <c r="AK726" i="1"/>
  <c r="AL726" i="1" s="1"/>
  <c r="AM726" i="1" s="1"/>
  <c r="AK284" i="1"/>
  <c r="AK356" i="1"/>
  <c r="AL356" i="1" s="1"/>
  <c r="AM356" i="1" s="1"/>
  <c r="AK472" i="1"/>
  <c r="AL472" i="1" s="1"/>
  <c r="AM472" i="1" s="1"/>
  <c r="AK417" i="1"/>
  <c r="AL417" i="1" s="1"/>
  <c r="AM417" i="1" s="1"/>
  <c r="AK147" i="1"/>
  <c r="AL147" i="1" s="1"/>
  <c r="AM147" i="1" s="1"/>
  <c r="AK128" i="1"/>
  <c r="AK89" i="1"/>
  <c r="AL89" i="1" s="1"/>
  <c r="AM89" i="1" s="1"/>
  <c r="AK731" i="1"/>
  <c r="AK627" i="1"/>
  <c r="AL627" i="1" s="1"/>
  <c r="AM627" i="1" s="1"/>
  <c r="AK642" i="1"/>
  <c r="AL642" i="1" s="1"/>
  <c r="AM642" i="1" s="1"/>
  <c r="AK408" i="1"/>
  <c r="AL408" i="1" s="1"/>
  <c r="AM408" i="1" s="1"/>
  <c r="AK127" i="1"/>
  <c r="AK601" i="1"/>
  <c r="AK725" i="1"/>
  <c r="AK724" i="1"/>
  <c r="AK280" i="1"/>
  <c r="AK279" i="1"/>
  <c r="AK114" i="1"/>
  <c r="AL114" i="1" s="1"/>
  <c r="AM114" i="1" s="1"/>
  <c r="AK617" i="1"/>
  <c r="AL617" i="1" s="1"/>
  <c r="AM617" i="1" s="1"/>
  <c r="AK470" i="1"/>
  <c r="AL470" i="1" s="1"/>
  <c r="AM470" i="1" s="1"/>
  <c r="AK681" i="1"/>
  <c r="AK228" i="1"/>
  <c r="AL228" i="1" s="1"/>
  <c r="AM228" i="1" s="1"/>
  <c r="AK416" i="1"/>
  <c r="AL416" i="1" s="1"/>
  <c r="AM416" i="1" s="1"/>
  <c r="AK113" i="1"/>
  <c r="AL113" i="1" s="1"/>
  <c r="AM113" i="1" s="1"/>
  <c r="AK469" i="1"/>
  <c r="AK168" i="1"/>
  <c r="AL168" i="1" s="1"/>
  <c r="AM168" i="1" s="1"/>
  <c r="AK457" i="1"/>
  <c r="AK16" i="1"/>
  <c r="AL16" i="1" s="1"/>
  <c r="AM16" i="1" s="1"/>
  <c r="AK226" i="1"/>
  <c r="AL226" i="1" s="1"/>
  <c r="AM226" i="1" s="1"/>
  <c r="AK64" i="1"/>
  <c r="AL64" i="1" s="1"/>
  <c r="AM64" i="1" s="1"/>
  <c r="AK820" i="1"/>
  <c r="AK341" i="1"/>
  <c r="AL341" i="1" s="1"/>
  <c r="AM341" i="1" s="1"/>
  <c r="AK63" i="1"/>
  <c r="AL63" i="1" s="1"/>
  <c r="AM63" i="1" s="1"/>
  <c r="AK24" i="1"/>
  <c r="AK648" i="1"/>
  <c r="AK126" i="1"/>
  <c r="AK587" i="1"/>
  <c r="AL587" i="1" s="1"/>
  <c r="AM587" i="1" s="1"/>
  <c r="AK539" i="1"/>
  <c r="AL539" i="1" s="1"/>
  <c r="AM539" i="1" s="1"/>
  <c r="AK695" i="1"/>
  <c r="AK97" i="1"/>
  <c r="AL97" i="1" s="1"/>
  <c r="AM97" i="1" s="1"/>
  <c r="AK647" i="1"/>
  <c r="AL647" i="1" s="1"/>
  <c r="AM647" i="1" s="1"/>
  <c r="AK826" i="1"/>
  <c r="AL826" i="1" s="1"/>
  <c r="AM826" i="1" s="1"/>
  <c r="AK679" i="1"/>
  <c r="AK639" i="1"/>
  <c r="AL639" i="1" s="1"/>
  <c r="AM639" i="1" s="1"/>
  <c r="AK344" i="1"/>
  <c r="AK847" i="1"/>
  <c r="AK302" i="1"/>
  <c r="AK834" i="1"/>
  <c r="AL834" i="1" s="1"/>
  <c r="AM834" i="1" s="1"/>
  <c r="AK207" i="1"/>
  <c r="AL207" i="1" s="1"/>
  <c r="AM207" i="1" s="1"/>
  <c r="AK119" i="1"/>
  <c r="AL119" i="1" s="1"/>
  <c r="AM119" i="1" s="1"/>
  <c r="AK586" i="1"/>
  <c r="AL586" i="1" s="1"/>
  <c r="AM586" i="1" s="1"/>
  <c r="AK720" i="1"/>
  <c r="AK738" i="1"/>
  <c r="AL738" i="1" s="1"/>
  <c r="AM738" i="1" s="1"/>
  <c r="AK15" i="1"/>
  <c r="AL15" i="1" s="1"/>
  <c r="AM15" i="1" s="1"/>
  <c r="AK96" i="1"/>
  <c r="AL96" i="1" s="1"/>
  <c r="AM96" i="1" s="1"/>
  <c r="AK331" i="1"/>
  <c r="AL331" i="1" s="1"/>
  <c r="AM331" i="1" s="1"/>
  <c r="AK275" i="1"/>
  <c r="AL275" i="1" s="1"/>
  <c r="AM275" i="1" s="1"/>
  <c r="AK70" i="1"/>
  <c r="AK421" i="1"/>
  <c r="AL421" i="1" s="1"/>
  <c r="AM421" i="1" s="1"/>
  <c r="AK817" i="1"/>
  <c r="AL817" i="1" s="1"/>
  <c r="AM817" i="1" s="1"/>
  <c r="AK653" i="1"/>
  <c r="AK274" i="1"/>
  <c r="AL274" i="1" s="1"/>
  <c r="AM274" i="1" s="1"/>
  <c r="AK273" i="1"/>
  <c r="AK605" i="1"/>
  <c r="AK125" i="1"/>
  <c r="AK833" i="1"/>
  <c r="AK676" i="1"/>
  <c r="AL676" i="1" s="1"/>
  <c r="AM676" i="1" s="1"/>
  <c r="AK603" i="1"/>
  <c r="AK315" i="1"/>
  <c r="AL315" i="1" s="1"/>
  <c r="AM315" i="1" s="1"/>
  <c r="AK621" i="1"/>
  <c r="AL621" i="1" s="1"/>
  <c r="AM621" i="1" s="1"/>
  <c r="AK340" i="1"/>
  <c r="AK42" i="1"/>
  <c r="AL42" i="1" s="1"/>
  <c r="AM42" i="1" s="1"/>
  <c r="AK68" i="1"/>
  <c r="AK500" i="1"/>
  <c r="AL500" i="1" s="1"/>
  <c r="AM500" i="1" s="1"/>
  <c r="AK509" i="1"/>
  <c r="AL509" i="1" s="1"/>
  <c r="AM509" i="1" s="1"/>
  <c r="AK87" i="1"/>
  <c r="AL87" i="1" s="1"/>
  <c r="AM87" i="1" s="1"/>
  <c r="AK825" i="1"/>
  <c r="AL825" i="1" s="1"/>
  <c r="AM825" i="1" s="1"/>
  <c r="AK770" i="1"/>
  <c r="AL770" i="1" s="1"/>
  <c r="AM770" i="1" s="1"/>
  <c r="AK388" i="1"/>
  <c r="AL388" i="1" s="1"/>
  <c r="AM388" i="1" s="1"/>
  <c r="AK62" i="1"/>
  <c r="AL62" i="1" s="1"/>
  <c r="AM62" i="1" s="1"/>
  <c r="AK784" i="1"/>
  <c r="AK319" i="1"/>
  <c r="AK176" i="1"/>
  <c r="AK414" i="1"/>
  <c r="AK845" i="1"/>
  <c r="AK751" i="1"/>
  <c r="AL751" i="1" s="1"/>
  <c r="AM751" i="1" s="1"/>
  <c r="AK310" i="1"/>
  <c r="AL310" i="1" s="1"/>
  <c r="AM310" i="1" s="1"/>
  <c r="AK31" i="1"/>
  <c r="AL31" i="1" s="1"/>
  <c r="AM31" i="1" s="1"/>
  <c r="AK673" i="1"/>
  <c r="AK261" i="1"/>
  <c r="AL261" i="1" s="1"/>
  <c r="AM261" i="1" s="1"/>
  <c r="AK396" i="1"/>
  <c r="AL396" i="1" s="1"/>
  <c r="AM396" i="1" s="1"/>
  <c r="AK860" i="1"/>
  <c r="AL860" i="1" s="1"/>
  <c r="AM860" i="1" s="1"/>
  <c r="AK567" i="1"/>
  <c r="AL567" i="1" s="1"/>
  <c r="AM567" i="1" s="1"/>
  <c r="AK223" i="1"/>
  <c r="AL223" i="1" s="1"/>
  <c r="AM223" i="1" s="1"/>
  <c r="AK854" i="1"/>
  <c r="AK769" i="1"/>
  <c r="AL769" i="1" s="1"/>
  <c r="AM769" i="1" s="1"/>
  <c r="AK362" i="1"/>
  <c r="AL362" i="1" s="1"/>
  <c r="AM362" i="1" s="1"/>
  <c r="AK583" i="1"/>
  <c r="AL583" i="1" s="1"/>
  <c r="AM583" i="1" s="1"/>
  <c r="AK296" i="1"/>
  <c r="AK704" i="1"/>
  <c r="AL704" i="1" s="1"/>
  <c r="AM704" i="1" s="1"/>
  <c r="AK328" i="1"/>
  <c r="AK61" i="1"/>
  <c r="AL61" i="1" s="1"/>
  <c r="AM61" i="1" s="1"/>
  <c r="AK67" i="1"/>
  <c r="AL67" i="1" s="1"/>
  <c r="AM67" i="1" s="1"/>
  <c r="AK592" i="1"/>
  <c r="AK671" i="1"/>
  <c r="AL671" i="1" s="1"/>
  <c r="AM671" i="1" s="1"/>
  <c r="AK464" i="1"/>
  <c r="AL464" i="1" s="1"/>
  <c r="AM464" i="1" s="1"/>
  <c r="AK517" i="1"/>
  <c r="AL517" i="1" s="1"/>
  <c r="AM517" i="1" s="1"/>
  <c r="AK47" i="1"/>
  <c r="AL47" i="1" s="1"/>
  <c r="AM47" i="1" s="1"/>
  <c r="AK714" i="1"/>
  <c r="AL714" i="1" s="1"/>
  <c r="AM714" i="1" s="1"/>
  <c r="AK824" i="1"/>
  <c r="AL824" i="1" s="1"/>
  <c r="AM824" i="1" s="1"/>
  <c r="AK453" i="1"/>
  <c r="AL453" i="1" s="1"/>
  <c r="AM453" i="1" s="1"/>
  <c r="AK402" i="1"/>
  <c r="AL402" i="1" s="1"/>
  <c r="AM402" i="1" s="1"/>
  <c r="AK556" i="1"/>
  <c r="AL556" i="1" s="1"/>
  <c r="AM556" i="1" s="1"/>
  <c r="AK135" i="1"/>
  <c r="AK644" i="1"/>
  <c r="AK525" i="1"/>
  <c r="AL525" i="1" s="1"/>
  <c r="AM525" i="1" s="1"/>
  <c r="AK77" i="1"/>
  <c r="AL77" i="1" s="1"/>
  <c r="AM77" i="1" s="1"/>
  <c r="AK171" i="1"/>
  <c r="AL171" i="1" s="1"/>
  <c r="AM171" i="1" s="1"/>
  <c r="AK214" i="1"/>
  <c r="AL214" i="1" s="1"/>
  <c r="AM214" i="1" s="1"/>
  <c r="AK480" i="1"/>
  <c r="AL480" i="1" s="1"/>
  <c r="AM480" i="1" s="1"/>
  <c r="AK768" i="1"/>
  <c r="AL768" i="1" s="1"/>
  <c r="AM768" i="1" s="1"/>
  <c r="AK327" i="1"/>
  <c r="AL327" i="1" s="1"/>
  <c r="AM327" i="1" s="1"/>
  <c r="AK303" i="1"/>
  <c r="AK578" i="1"/>
  <c r="AK191" i="1"/>
  <c r="AK765" i="1"/>
  <c r="AL765" i="1" s="1"/>
  <c r="AM765" i="1" s="1"/>
  <c r="AK823" i="1"/>
  <c r="AL823" i="1" s="1"/>
  <c r="AM823" i="1" s="1"/>
  <c r="AK134" i="1"/>
  <c r="AK256" i="1"/>
  <c r="AL256" i="1" s="1"/>
  <c r="AM256" i="1" s="1"/>
  <c r="AK212" i="1"/>
  <c r="AL212" i="1" s="1"/>
  <c r="AM212" i="1" s="1"/>
  <c r="AK326" i="1"/>
  <c r="AL326" i="1" s="1"/>
  <c r="AM326" i="1" s="1"/>
  <c r="AK376" i="1"/>
  <c r="AL376" i="1" s="1"/>
  <c r="AM376" i="1" s="1"/>
  <c r="AK749" i="1"/>
  <c r="AL749" i="1" s="1"/>
  <c r="AM749" i="1" s="1"/>
  <c r="AK590" i="1"/>
  <c r="AL590" i="1" s="1"/>
  <c r="AM590" i="1" s="1"/>
  <c r="AK172" i="1"/>
  <c r="AL172" i="1" s="1"/>
  <c r="AM172" i="1" s="1"/>
  <c r="AK499" i="1"/>
  <c r="AL499" i="1" s="1"/>
  <c r="AM499" i="1" s="1"/>
  <c r="AK60" i="1"/>
  <c r="AL60" i="1" s="1"/>
  <c r="AM60" i="1" s="1"/>
  <c r="AK238" i="1"/>
  <c r="AL238" i="1" s="1"/>
  <c r="AM238" i="1" s="1"/>
  <c r="AK22" i="1"/>
  <c r="AK843" i="1"/>
  <c r="AK85" i="1"/>
  <c r="AK576" i="1"/>
  <c r="AL576" i="1" s="1"/>
  <c r="AM576" i="1" s="1"/>
  <c r="AK144" i="1"/>
  <c r="AL144" i="1" s="1"/>
  <c r="AM144" i="1" s="1"/>
  <c r="AK757" i="1"/>
  <c r="AL757" i="1" s="1"/>
  <c r="AM757" i="1" s="1"/>
  <c r="AK742" i="1"/>
  <c r="AL742" i="1" s="1"/>
  <c r="AM742" i="1" s="1"/>
  <c r="AK234" i="1"/>
  <c r="AK266" i="1"/>
  <c r="AK443" i="1"/>
  <c r="AL443" i="1" s="1"/>
  <c r="AM443" i="1" s="1"/>
  <c r="AK201" i="1"/>
  <c r="AL201" i="1" s="1"/>
  <c r="AM201" i="1" s="1"/>
  <c r="AK822" i="1"/>
  <c r="AK308" i="1"/>
  <c r="AK189" i="1"/>
  <c r="AK461" i="1"/>
  <c r="AL461" i="1" s="1"/>
  <c r="AM461" i="1" s="1"/>
  <c r="AK478" i="1"/>
  <c r="AK664" i="1"/>
  <c r="AL664" i="1" s="1"/>
  <c r="AM664" i="1" s="1"/>
  <c r="AK553" i="1"/>
  <c r="AL553" i="1" s="1"/>
  <c r="AM553" i="1" s="1"/>
  <c r="AK821" i="1"/>
  <c r="AK375" i="1"/>
  <c r="AL375" i="1" s="1"/>
  <c r="AM375" i="1" s="1"/>
  <c r="AK516" i="1"/>
  <c r="AL516" i="1" s="1"/>
  <c r="AM516" i="1" s="1"/>
  <c r="AK289" i="1"/>
  <c r="AK46" i="1"/>
  <c r="AL46" i="1" s="1"/>
  <c r="AM46" i="1" s="1"/>
  <c r="AK790" i="1"/>
  <c r="AK697" i="1"/>
  <c r="AK747" i="1"/>
  <c r="AK575" i="1"/>
  <c r="AL575" i="1" s="1"/>
  <c r="AM575" i="1" s="1"/>
  <c r="AK710" i="1"/>
  <c r="AL710" i="1" s="1"/>
  <c r="AM710" i="1" s="1"/>
  <c r="AK381" i="1"/>
  <c r="AL381" i="1" s="1"/>
  <c r="AM381" i="1" s="1"/>
  <c r="AK384" i="1"/>
  <c r="AL384" i="1" s="1"/>
  <c r="AM384" i="1" s="1"/>
  <c r="AK83" i="1"/>
  <c r="AL83" i="1" s="1"/>
  <c r="AM83" i="1" s="1"/>
  <c r="AK656" i="1"/>
  <c r="AL656" i="1" s="1"/>
  <c r="AM656" i="1" s="1"/>
  <c r="AK490" i="1"/>
  <c r="AL490" i="1" s="1"/>
  <c r="AM490" i="1" s="1"/>
  <c r="AK347" i="1"/>
  <c r="AL347" i="1" s="1"/>
  <c r="AM347" i="1" s="1"/>
  <c r="AK424" i="1"/>
  <c r="AL424" i="1" s="1"/>
  <c r="AM424" i="1" s="1"/>
  <c r="AK190" i="1"/>
  <c r="AK65" i="1"/>
  <c r="AL65" i="1" s="1"/>
  <c r="AM65" i="1" s="1"/>
  <c r="AK199" i="1"/>
  <c r="AK741" i="1"/>
  <c r="AL741" i="1" s="1"/>
  <c r="AM741" i="1" s="1"/>
  <c r="AK12" i="1"/>
  <c r="AL12" i="1" s="1"/>
  <c r="AM12" i="1" s="1"/>
  <c r="AL457" i="1"/>
  <c r="AM457" i="1" s="1"/>
  <c r="AK515" i="1"/>
  <c r="AK336" i="1"/>
  <c r="AL336" i="1" s="1"/>
  <c r="AM336" i="1" s="1"/>
  <c r="AK90" i="1"/>
  <c r="AL90" i="1" s="1"/>
  <c r="AM90" i="1" s="1"/>
  <c r="AK810" i="1"/>
  <c r="AK685" i="1"/>
  <c r="AK219" i="1"/>
  <c r="AL219" i="1" s="1"/>
  <c r="AM219" i="1" s="1"/>
  <c r="AK513" i="1"/>
  <c r="AL513" i="1" s="1"/>
  <c r="AM513" i="1" s="1"/>
  <c r="AK803" i="1"/>
  <c r="AK231" i="1"/>
  <c r="AL231" i="1" s="1"/>
  <c r="AM231" i="1" s="1"/>
  <c r="AK184" i="1"/>
  <c r="AK441" i="1"/>
  <c r="AL441" i="1" s="1"/>
  <c r="AM441" i="1" s="1"/>
  <c r="AK121" i="1"/>
  <c r="AK787" i="1"/>
  <c r="AK632" i="1"/>
  <c r="AL632" i="1" s="1"/>
  <c r="AM632" i="1" s="1"/>
  <c r="AK631" i="1"/>
  <c r="AL631" i="1" s="1"/>
  <c r="AM631" i="1" s="1"/>
  <c r="AK458" i="1"/>
  <c r="AL458" i="1" s="1"/>
  <c r="AM458" i="1" s="1"/>
  <c r="AK774" i="1"/>
  <c r="AK432" i="1"/>
  <c r="AL432" i="1" s="1"/>
  <c r="AM432" i="1" s="1"/>
  <c r="AK782" i="1"/>
  <c r="AL782" i="1" s="1"/>
  <c r="AM782" i="1" s="1"/>
  <c r="AK838" i="1"/>
  <c r="AL838" i="1" s="1"/>
  <c r="AM838" i="1" s="1"/>
  <c r="AK142" i="1"/>
  <c r="AL142" i="1" s="1"/>
  <c r="AM142" i="1" s="1"/>
  <c r="AK248" i="1"/>
  <c r="AL248" i="1" s="1"/>
  <c r="AM248" i="1" s="1"/>
  <c r="AK170" i="1"/>
  <c r="AL170" i="1" s="1"/>
  <c r="AM170" i="1" s="1"/>
  <c r="AK683" i="1"/>
  <c r="AK551" i="1"/>
  <c r="AK486" i="1"/>
  <c r="AL486" i="1" s="1"/>
  <c r="AM486" i="1" s="1"/>
  <c r="AK188" i="1"/>
  <c r="AK431" i="1"/>
  <c r="AL431" i="1" s="1"/>
  <c r="AM431" i="1" s="1"/>
  <c r="AK527" i="1"/>
  <c r="AK596" i="1"/>
  <c r="AL596" i="1" s="1"/>
  <c r="AM596" i="1" s="1"/>
  <c r="AK730" i="1"/>
  <c r="AL730" i="1" s="1"/>
  <c r="AM730" i="1" s="1"/>
  <c r="AK612" i="1"/>
  <c r="AK862" i="1"/>
  <c r="AL862" i="1" s="1"/>
  <c r="AM862" i="1" s="1"/>
  <c r="AK32" i="1"/>
  <c r="AK734" i="1"/>
  <c r="AK230" i="1"/>
  <c r="AK312" i="1"/>
  <c r="AL312" i="1" s="1"/>
  <c r="AM312" i="1" s="1"/>
  <c r="AK49" i="1"/>
  <c r="AL49" i="1" s="1"/>
  <c r="AM49" i="1" s="1"/>
  <c r="AK75" i="1"/>
  <c r="AL75" i="1" s="1"/>
  <c r="AM75" i="1" s="1"/>
  <c r="AK608" i="1"/>
  <c r="AK694" i="1"/>
  <c r="AK628" i="1"/>
  <c r="AL628" i="1" s="1"/>
  <c r="AM628" i="1" s="1"/>
  <c r="AK56" i="1"/>
  <c r="AK562" i="1"/>
  <c r="AK306" i="1"/>
  <c r="AK571" i="1"/>
  <c r="AK229" i="1"/>
  <c r="AL229" i="1" s="1"/>
  <c r="AM229" i="1" s="1"/>
  <c r="AK828" i="1"/>
  <c r="AL828" i="1" s="1"/>
  <c r="AM828" i="1" s="1"/>
  <c r="AK484" i="1"/>
  <c r="AL484" i="1" s="1"/>
  <c r="AM484" i="1" s="1"/>
  <c r="AK281" i="1"/>
  <c r="AK526" i="1"/>
  <c r="AK723" i="1"/>
  <c r="AL723" i="1" s="1"/>
  <c r="AM723" i="1" s="1"/>
  <c r="AK641" i="1"/>
  <c r="AL641" i="1" s="1"/>
  <c r="AM641" i="1" s="1"/>
  <c r="AK252" i="1"/>
  <c r="AK180" i="1"/>
  <c r="AL180" i="1" s="1"/>
  <c r="AM180" i="1" s="1"/>
  <c r="AK346" i="1"/>
  <c r="AL346" i="1" s="1"/>
  <c r="AM346" i="1" s="1"/>
  <c r="AK459" i="1"/>
  <c r="AK616" i="1"/>
  <c r="AL616" i="1" s="1"/>
  <c r="AM616" i="1" s="1"/>
  <c r="AK808" i="1"/>
  <c r="AL808" i="1" s="1"/>
  <c r="AM808" i="1" s="1"/>
  <c r="AK112" i="1"/>
  <c r="AL112" i="1" s="1"/>
  <c r="AM112" i="1" s="1"/>
  <c r="AK543" i="1"/>
  <c r="AK542" i="1"/>
  <c r="AK317" i="1"/>
  <c r="AK852" i="1"/>
  <c r="AK209" i="1"/>
  <c r="AL209" i="1" s="1"/>
  <c r="AM209" i="1" s="1"/>
  <c r="AK293" i="1"/>
  <c r="AK615" i="1"/>
  <c r="AL615" i="1" s="1"/>
  <c r="AM615" i="1" s="1"/>
  <c r="AK818" i="1"/>
  <c r="AL818" i="1" s="1"/>
  <c r="AM818" i="1" s="1"/>
  <c r="AK34" i="1"/>
  <c r="AK372" i="1"/>
  <c r="AL372" i="1" s="1"/>
  <c r="AM372" i="1" s="1"/>
  <c r="AK503" i="1"/>
  <c r="AK780" i="1"/>
  <c r="AL780" i="1" s="1"/>
  <c r="AM780" i="1" s="1"/>
  <c r="AK428" i="1"/>
  <c r="AL428" i="1" s="1"/>
  <c r="AM428" i="1" s="1"/>
  <c r="AK785" i="1"/>
  <c r="AL785" i="1" s="1"/>
  <c r="AM785" i="1" s="1"/>
  <c r="AK290" i="1"/>
  <c r="AK316" i="1"/>
  <c r="AL316" i="1" s="1"/>
  <c r="AM316" i="1" s="1"/>
  <c r="AK332" i="1"/>
  <c r="AL332" i="1" s="1"/>
  <c r="AM332" i="1" s="1"/>
  <c r="AK151" i="1"/>
  <c r="AL151" i="1" s="1"/>
  <c r="AM151" i="1" s="1"/>
  <c r="AK475" i="1"/>
  <c r="AL475" i="1" s="1"/>
  <c r="AM475" i="1" s="1"/>
  <c r="AK624" i="1"/>
  <c r="AL624" i="1" s="1"/>
  <c r="AM624" i="1" s="1"/>
  <c r="AK848" i="1"/>
  <c r="AK371" i="1"/>
  <c r="AL371" i="1" s="1"/>
  <c r="AM371" i="1" s="1"/>
  <c r="AK220" i="1"/>
  <c r="AL220" i="1" s="1"/>
  <c r="AM220" i="1" s="1"/>
  <c r="AK305" i="1"/>
  <c r="AK206" i="1"/>
  <c r="AL206" i="1" s="1"/>
  <c r="AM206" i="1" s="1"/>
  <c r="AK427" i="1"/>
  <c r="AL427" i="1" s="1"/>
  <c r="AM427" i="1" s="1"/>
  <c r="AK779" i="1"/>
  <c r="AL779" i="1" s="1"/>
  <c r="AM779" i="1" s="1"/>
  <c r="AK287" i="1"/>
  <c r="AK585" i="1"/>
  <c r="AL585" i="1" s="1"/>
  <c r="AM585" i="1" s="1"/>
  <c r="AK118" i="1"/>
  <c r="AL118" i="1" s="1"/>
  <c r="AM118" i="1" s="1"/>
  <c r="AK379" i="1"/>
  <c r="AL379" i="1" s="1"/>
  <c r="AM379" i="1" s="1"/>
  <c r="AK71" i="1"/>
  <c r="AL71" i="1" s="1"/>
  <c r="AM71" i="1" s="1"/>
  <c r="AK197" i="1"/>
  <c r="AK797" i="1"/>
  <c r="AK378" i="1"/>
  <c r="AL378" i="1" s="1"/>
  <c r="AM378" i="1" s="1"/>
  <c r="AK483" i="1"/>
  <c r="AL483" i="1" s="1"/>
  <c r="AM483" i="1" s="1"/>
  <c r="AK377" i="1"/>
  <c r="AL377" i="1" s="1"/>
  <c r="AM377" i="1" s="1"/>
  <c r="AK761" i="1"/>
  <c r="AK468" i="1"/>
  <c r="AK29" i="1"/>
  <c r="AK816" i="1"/>
  <c r="AL816" i="1" s="1"/>
  <c r="AM816" i="1" s="1"/>
  <c r="AK482" i="1"/>
  <c r="AL482" i="1" s="1"/>
  <c r="AM482" i="1" s="1"/>
  <c r="AK390" i="1"/>
  <c r="AK330" i="1"/>
  <c r="AL330" i="1" s="1"/>
  <c r="AM330" i="1" s="1"/>
  <c r="AK366" i="1"/>
  <c r="AL366" i="1" s="1"/>
  <c r="AM366" i="1" s="1"/>
  <c r="AK806" i="1"/>
  <c r="AL806" i="1" s="1"/>
  <c r="AM806" i="1" s="1"/>
  <c r="AK111" i="1"/>
  <c r="AL111" i="1" s="1"/>
  <c r="AM111" i="1" s="1"/>
  <c r="AK795" i="1"/>
  <c r="AK398" i="1"/>
  <c r="AL398" i="1" s="1"/>
  <c r="AM398" i="1" s="1"/>
  <c r="AK450" i="1"/>
  <c r="AL450" i="1" s="1"/>
  <c r="AM450" i="1" s="1"/>
  <c r="AK216" i="1"/>
  <c r="AL216" i="1" s="1"/>
  <c r="AM216" i="1" s="1"/>
  <c r="AK251" i="1"/>
  <c r="AL251" i="1" s="1"/>
  <c r="AM251" i="1" s="1"/>
  <c r="AK365" i="1"/>
  <c r="AL365" i="1" s="1"/>
  <c r="AM365" i="1" s="1"/>
  <c r="AK196" i="1"/>
  <c r="AK690" i="1"/>
  <c r="AK574" i="1"/>
  <c r="AL574" i="1" s="1"/>
  <c r="AM574" i="1" s="1"/>
  <c r="AK454" i="1"/>
  <c r="AL454" i="1" s="1"/>
  <c r="AM454" i="1" s="1"/>
  <c r="AK496" i="1"/>
  <c r="AL496" i="1" s="1"/>
  <c r="AM496" i="1" s="1"/>
  <c r="AK569" i="1"/>
  <c r="AL569" i="1" s="1"/>
  <c r="AM569" i="1" s="1"/>
  <c r="AK686" i="1"/>
  <c r="AL686" i="1" s="1"/>
  <c r="AM686" i="1" s="1"/>
  <c r="AK426" i="1"/>
  <c r="AL426" i="1" s="1"/>
  <c r="AM426" i="1" s="1"/>
  <c r="AK716" i="1"/>
  <c r="AL716" i="1" s="1"/>
  <c r="AM716" i="1" s="1"/>
  <c r="AK558" i="1"/>
  <c r="AL558" i="1" s="1"/>
  <c r="AM558" i="1" s="1"/>
  <c r="AK13" i="1"/>
  <c r="AL13" i="1" s="1"/>
  <c r="AM13" i="1" s="1"/>
  <c r="AK672" i="1"/>
  <c r="AK519" i="1"/>
  <c r="AL519" i="1" s="1"/>
  <c r="AM519" i="1" s="1"/>
  <c r="AK638" i="1"/>
  <c r="AL638" i="1" s="1"/>
  <c r="AM638" i="1" s="1"/>
  <c r="AK138" i="1"/>
  <c r="AL138" i="1" s="1"/>
  <c r="AM138" i="1" s="1"/>
  <c r="AK124" i="1"/>
  <c r="AK78" i="1"/>
  <c r="AL78" i="1" s="1"/>
  <c r="AM78" i="1" s="1"/>
  <c r="AK175" i="1"/>
  <c r="AK518" i="1"/>
  <c r="AL518" i="1" s="1"/>
  <c r="AM518" i="1" s="1"/>
  <c r="AK109" i="1"/>
  <c r="AL109" i="1" s="1"/>
  <c r="AM109" i="1" s="1"/>
  <c r="AK759" i="1"/>
  <c r="AL759" i="1" s="1"/>
  <c r="AM759" i="1" s="1"/>
  <c r="AK657" i="1"/>
  <c r="AL657" i="1" s="1"/>
  <c r="AM657" i="1" s="1"/>
  <c r="AK864" i="1"/>
  <c r="AK437" i="1"/>
  <c r="AK250" i="1"/>
  <c r="AK137" i="1"/>
  <c r="AL137" i="1" s="1"/>
  <c r="AM137" i="1" s="1"/>
  <c r="AK54" i="1"/>
  <c r="AL54" i="1" s="1"/>
  <c r="AM54" i="1" s="1"/>
  <c r="AK136" i="1"/>
  <c r="AL136" i="1" s="1"/>
  <c r="AM136" i="1" s="1"/>
  <c r="AK702" i="1"/>
  <c r="AL702" i="1" s="1"/>
  <c r="AM702" i="1" s="1"/>
  <c r="AK204" i="1"/>
  <c r="AL204" i="1" s="1"/>
  <c r="AM204" i="1" s="1"/>
  <c r="AK25" i="1"/>
  <c r="AK637" i="1"/>
  <c r="AL637" i="1" s="1"/>
  <c r="AM637" i="1" s="1"/>
  <c r="AK161" i="1"/>
  <c r="AL161" i="1" s="1"/>
  <c r="AM161" i="1" s="1"/>
  <c r="AK53" i="1"/>
  <c r="AK581" i="1"/>
  <c r="AL581" i="1" s="1"/>
  <c r="AM581" i="1" s="1"/>
  <c r="AK537" i="1"/>
  <c r="AK174" i="1"/>
  <c r="AK636" i="1"/>
  <c r="AL636" i="1" s="1"/>
  <c r="AM636" i="1" s="1"/>
  <c r="AK202" i="1"/>
  <c r="AL202" i="1" s="1"/>
  <c r="AM202" i="1" s="1"/>
  <c r="AK239" i="1"/>
  <c r="AL239" i="1" s="1"/>
  <c r="AM239" i="1" s="1"/>
  <c r="AK713" i="1"/>
  <c r="AK737" i="1"/>
  <c r="AK535" i="1"/>
  <c r="AL535" i="1" s="1"/>
  <c r="AM535" i="1" s="1"/>
  <c r="AK309" i="1"/>
  <c r="AK451" i="1"/>
  <c r="AL451" i="1" s="1"/>
  <c r="AM451" i="1" s="1"/>
  <c r="AK106" i="1"/>
  <c r="AL106" i="1" s="1"/>
  <c r="AM106" i="1" s="1"/>
  <c r="AK758" i="1"/>
  <c r="AL758" i="1" s="1"/>
  <c r="AM758" i="1" s="1"/>
  <c r="AK643" i="1"/>
  <c r="AL643" i="1" s="1"/>
  <c r="AM643" i="1" s="1"/>
  <c r="AK524" i="1"/>
  <c r="AK194" i="1"/>
  <c r="AK534" i="1"/>
  <c r="AL534" i="1" s="1"/>
  <c r="AM534" i="1" s="1"/>
  <c r="AK620" i="1"/>
  <c r="AL620" i="1" s="1"/>
  <c r="AM620" i="1" s="1"/>
  <c r="AK159" i="1"/>
  <c r="AL159" i="1" s="1"/>
  <c r="AM159" i="1" s="1"/>
  <c r="AK304" i="1"/>
  <c r="AK814" i="1"/>
  <c r="AL814" i="1" s="1"/>
  <c r="AM814" i="1" s="1"/>
  <c r="AK830" i="1"/>
  <c r="AL830" i="1" s="1"/>
  <c r="AM830" i="1" s="1"/>
  <c r="AK267" i="1"/>
  <c r="AK86" i="1"/>
  <c r="AL86" i="1" s="1"/>
  <c r="AM86" i="1" s="1"/>
  <c r="AK444" i="1"/>
  <c r="AL444" i="1" s="1"/>
  <c r="AM444" i="1" s="1"/>
  <c r="AK667" i="1"/>
  <c r="AK35" i="1"/>
  <c r="AK712" i="1"/>
  <c r="AK173" i="1"/>
  <c r="AL173" i="1" s="1"/>
  <c r="AM173" i="1" s="1"/>
  <c r="AK59" i="1"/>
  <c r="AL59" i="1" s="1"/>
  <c r="AM59" i="1" s="1"/>
  <c r="AK853" i="1"/>
  <c r="AK857" i="1"/>
  <c r="AL857" i="1" s="1"/>
  <c r="AM857" i="1" s="1"/>
  <c r="AK23" i="1"/>
  <c r="AK116" i="1"/>
  <c r="AL116" i="1" s="1"/>
  <c r="AM116" i="1" s="1"/>
  <c r="AK491" i="1"/>
  <c r="AL491" i="1" s="1"/>
  <c r="AM491" i="1" s="1"/>
  <c r="AK122" i="1"/>
  <c r="AL122" i="1" s="1"/>
  <c r="AM122" i="1" s="1"/>
  <c r="AK84" i="1"/>
  <c r="AL84" i="1" s="1"/>
  <c r="AM84" i="1" s="1"/>
  <c r="AK856" i="1"/>
  <c r="AK39" i="1"/>
  <c r="AL39" i="1" s="1"/>
  <c r="AM39" i="1" s="1"/>
  <c r="AK756" i="1"/>
  <c r="AL756" i="1" s="1"/>
  <c r="AM756" i="1" s="1"/>
  <c r="AK842" i="1"/>
  <c r="AK307" i="1"/>
  <c r="AK711" i="1"/>
  <c r="AL711" i="1" s="1"/>
  <c r="AM711" i="1" s="1"/>
  <c r="AK265" i="1"/>
  <c r="AK167" i="1"/>
  <c r="AL167" i="1" s="1"/>
  <c r="AM167" i="1" s="1"/>
  <c r="AK320" i="1"/>
  <c r="AK322" i="1"/>
  <c r="AL322" i="1" s="1"/>
  <c r="AM322" i="1" s="1"/>
  <c r="AK210" i="1"/>
  <c r="AK36" i="1"/>
  <c r="AK633" i="1"/>
  <c r="AL633" i="1" s="1"/>
  <c r="AM633" i="1" s="1"/>
  <c r="AK505" i="1"/>
  <c r="AL505" i="1" s="1"/>
  <c r="AM505" i="1" s="1"/>
  <c r="AK754" i="1"/>
  <c r="AL754" i="1" s="1"/>
  <c r="AM754" i="1" s="1"/>
  <c r="AK618" i="1"/>
  <c r="AL618" i="1" s="1"/>
  <c r="AM618" i="1" s="1"/>
  <c r="AK689" i="1"/>
  <c r="AK649" i="1"/>
  <c r="AK155" i="1"/>
  <c r="AK259" i="1"/>
  <c r="AL259" i="1" s="1"/>
  <c r="AM259" i="1" s="1"/>
  <c r="AK143" i="1"/>
  <c r="AL143" i="1" s="1"/>
  <c r="AM143" i="1" s="1"/>
  <c r="AK709" i="1"/>
  <c r="AK38" i="1"/>
  <c r="AL38" i="1" s="1"/>
  <c r="AM38" i="1" s="1"/>
  <c r="AK701" i="1"/>
  <c r="AK746" i="1"/>
  <c r="AK20" i="1"/>
  <c r="AK337" i="1"/>
  <c r="AL337" i="1" s="1"/>
  <c r="AM337" i="1" s="1"/>
  <c r="AK840" i="1"/>
  <c r="AK314" i="1"/>
  <c r="AK476" i="1"/>
  <c r="AL476" i="1" s="1"/>
  <c r="AM476" i="1" s="1"/>
  <c r="AL497" i="1"/>
  <c r="AM497" i="1" s="1"/>
  <c r="AH504" i="1"/>
  <c r="AH840" i="1"/>
  <c r="AH236" i="1"/>
  <c r="AH649" i="1"/>
  <c r="AH478" i="1"/>
  <c r="AH853" i="1"/>
  <c r="AH843" i="1"/>
  <c r="AH268" i="1"/>
  <c r="AH737" i="1"/>
  <c r="AH611" i="1"/>
  <c r="AH437" i="1"/>
  <c r="AH812" i="1"/>
  <c r="AH296" i="1"/>
  <c r="AH175" i="1"/>
  <c r="AH538" i="1"/>
  <c r="AH674" i="1"/>
  <c r="AH329" i="1"/>
  <c r="AH359" i="1"/>
  <c r="AH795" i="1"/>
  <c r="AH415" i="1"/>
  <c r="AH273" i="1"/>
  <c r="AH292" i="1"/>
  <c r="AH178" i="1"/>
  <c r="AH848" i="1"/>
  <c r="AH695" i="1"/>
  <c r="AH127" i="1"/>
  <c r="AH306" i="1"/>
  <c r="AH282" i="1"/>
  <c r="AH298" i="1"/>
  <c r="AH850" i="1"/>
  <c r="AH188" i="1"/>
  <c r="AH101" i="1"/>
  <c r="AH803" i="1"/>
  <c r="AH700" i="1"/>
  <c r="AH515" i="1"/>
  <c r="AH103" i="1"/>
  <c r="AH689" i="1"/>
  <c r="AH740" i="1"/>
  <c r="AH200" i="1"/>
  <c r="AH614" i="1"/>
  <c r="AH193" i="1"/>
  <c r="AH698" i="1"/>
  <c r="AH94" i="1"/>
  <c r="AH157" i="1"/>
  <c r="AH304" i="1"/>
  <c r="AH270" i="1"/>
  <c r="AH602" i="1"/>
  <c r="AH185" i="1"/>
  <c r="AH645" i="1"/>
  <c r="AH407" i="1"/>
  <c r="AH141" i="1"/>
  <c r="AH284" i="1"/>
  <c r="AH527" i="1"/>
  <c r="AH183" i="1"/>
  <c r="AH253" i="1"/>
  <c r="W11" i="1"/>
  <c r="AB682" i="1" s="1"/>
  <c r="AN682" i="1" s="1"/>
  <c r="U476" i="1"/>
  <c r="V476" i="1" s="1"/>
  <c r="U504" i="1"/>
  <c r="V504" i="1" s="1"/>
  <c r="U788" i="1"/>
  <c r="V788" i="1" s="1"/>
  <c r="U12" i="1"/>
  <c r="V12" i="1" s="1"/>
  <c r="U314" i="1"/>
  <c r="V314" i="1" s="1"/>
  <c r="U708" i="1"/>
  <c r="V708" i="1" s="1"/>
  <c r="U235" i="1"/>
  <c r="V235" i="1" s="1"/>
  <c r="AI235" i="1" s="1"/>
  <c r="U741" i="1"/>
  <c r="V741" i="1" s="1"/>
  <c r="U840" i="1"/>
  <c r="V840" i="1" s="1"/>
  <c r="U236" i="1"/>
  <c r="V236" i="1" s="1"/>
  <c r="U778" i="1"/>
  <c r="V778" i="1" s="1"/>
  <c r="U199" i="1"/>
  <c r="V199" i="1" s="1"/>
  <c r="U337" i="1"/>
  <c r="V337" i="1" s="1"/>
  <c r="U829" i="1"/>
  <c r="V829" i="1" s="1"/>
  <c r="U423" i="1"/>
  <c r="V423" i="1" s="1"/>
  <c r="U65" i="1"/>
  <c r="V65" i="1" s="1"/>
  <c r="U20" i="1"/>
  <c r="V20" i="1" s="1"/>
  <c r="U841" i="1"/>
  <c r="V841" i="1" s="1"/>
  <c r="U18" i="1"/>
  <c r="V18" i="1" s="1"/>
  <c r="U190" i="1"/>
  <c r="V190" i="1" s="1"/>
  <c r="U746" i="1"/>
  <c r="V746" i="1" s="1"/>
  <c r="U395" i="1"/>
  <c r="V395" i="1" s="1"/>
  <c r="U604" i="1"/>
  <c r="V604" i="1" s="1"/>
  <c r="U424" i="1"/>
  <c r="V424" i="1" s="1"/>
  <c r="U701" i="1"/>
  <c r="V701" i="1" s="1"/>
  <c r="U258" i="1"/>
  <c r="V258" i="1" s="1"/>
  <c r="U552" i="1"/>
  <c r="V552" i="1" s="1"/>
  <c r="U347" i="1"/>
  <c r="V347" i="1" s="1"/>
  <c r="U38" i="1"/>
  <c r="V38" i="1" s="1"/>
  <c r="U662" i="1"/>
  <c r="V662" i="1" s="1"/>
  <c r="U477" i="1"/>
  <c r="V477" i="1" s="1"/>
  <c r="U490" i="1"/>
  <c r="V490" i="1" s="1"/>
  <c r="U709" i="1"/>
  <c r="V709" i="1" s="1"/>
  <c r="U687" i="1"/>
  <c r="V687" i="1" s="1"/>
  <c r="U103" i="1"/>
  <c r="V103" i="1" s="1"/>
  <c r="U656" i="1"/>
  <c r="V656" i="1" s="1"/>
  <c r="U143" i="1"/>
  <c r="V143" i="1" s="1"/>
  <c r="U400" i="1"/>
  <c r="V400" i="1" s="1"/>
  <c r="U132" i="1"/>
  <c r="V132" i="1" s="1"/>
  <c r="U83" i="1"/>
  <c r="V83" i="1" s="1"/>
  <c r="U259" i="1"/>
  <c r="V259" i="1" s="1"/>
  <c r="U57" i="1"/>
  <c r="V57" i="1" s="1"/>
  <c r="U529" i="1"/>
  <c r="V529" i="1" s="1"/>
  <c r="U384" i="1"/>
  <c r="V384" i="1" s="1"/>
  <c r="U155" i="1"/>
  <c r="V155" i="1" s="1"/>
  <c r="U789" i="1"/>
  <c r="V789" i="1" s="1"/>
  <c r="U58" i="1"/>
  <c r="V58" i="1" s="1"/>
  <c r="U381" i="1"/>
  <c r="V381" i="1" s="1"/>
  <c r="U649" i="1"/>
  <c r="V649" i="1" s="1"/>
  <c r="U696" i="1"/>
  <c r="V696" i="1" s="1"/>
  <c r="U420" i="1"/>
  <c r="V420" i="1" s="1"/>
  <c r="U710" i="1"/>
  <c r="V710" i="1" s="1"/>
  <c r="U689" i="1"/>
  <c r="V689" i="1" s="1"/>
  <c r="U255" i="1"/>
  <c r="V255" i="1" s="1"/>
  <c r="U374" i="1"/>
  <c r="V374" i="1" s="1"/>
  <c r="U575" i="1"/>
  <c r="V575" i="1" s="1"/>
  <c r="U618" i="1"/>
  <c r="V618" i="1" s="1"/>
  <c r="U45" i="1"/>
  <c r="V45" i="1" s="1"/>
  <c r="U104" i="1"/>
  <c r="V104" i="1" s="1"/>
  <c r="U747" i="1"/>
  <c r="V747" i="1" s="1"/>
  <c r="U754" i="1"/>
  <c r="V754" i="1" s="1"/>
  <c r="U19" i="1"/>
  <c r="V19" i="1" s="1"/>
  <c r="U368" i="1"/>
  <c r="V368" i="1" s="1"/>
  <c r="U697" i="1"/>
  <c r="V697" i="1" s="1"/>
  <c r="U505" i="1"/>
  <c r="V505" i="1" s="1"/>
  <c r="U321" i="1"/>
  <c r="V321" i="1" s="1"/>
  <c r="U149" i="1"/>
  <c r="V149" i="1" s="1"/>
  <c r="U790" i="1"/>
  <c r="V790" i="1" s="1"/>
  <c r="U633" i="1"/>
  <c r="V633" i="1" s="1"/>
  <c r="U411" i="1"/>
  <c r="V411" i="1" s="1"/>
  <c r="U663" i="1"/>
  <c r="V663" i="1" s="1"/>
  <c r="U46" i="1"/>
  <c r="V46" i="1" s="1"/>
  <c r="U36" i="1"/>
  <c r="V36" i="1" s="1"/>
  <c r="U348" i="1"/>
  <c r="V348" i="1" s="1"/>
  <c r="U740" i="1"/>
  <c r="V740" i="1" s="1"/>
  <c r="U289" i="1"/>
  <c r="V289" i="1" s="1"/>
  <c r="U210" i="1"/>
  <c r="V210" i="1" s="1"/>
  <c r="U530" i="1"/>
  <c r="V530" i="1" s="1"/>
  <c r="U452" i="1"/>
  <c r="V452" i="1" s="1"/>
  <c r="U516" i="1"/>
  <c r="V516" i="1" s="1"/>
  <c r="U322" i="1"/>
  <c r="V322" i="1" s="1"/>
  <c r="U460" i="1"/>
  <c r="V460" i="1" s="1"/>
  <c r="U105" i="1"/>
  <c r="V105" i="1" s="1"/>
  <c r="U375" i="1"/>
  <c r="V375" i="1" s="1"/>
  <c r="U320" i="1"/>
  <c r="V320" i="1" s="1"/>
  <c r="U156" i="1"/>
  <c r="V156" i="1" s="1"/>
  <c r="U200" i="1"/>
  <c r="V200" i="1" s="1"/>
  <c r="U821" i="1"/>
  <c r="V821" i="1" s="1"/>
  <c r="U167" i="1"/>
  <c r="V167" i="1" s="1"/>
  <c r="U506" i="1"/>
  <c r="V506" i="1" s="1"/>
  <c r="U211" i="1"/>
  <c r="V211" i="1" s="1"/>
  <c r="U553" i="1"/>
  <c r="V553" i="1" s="1"/>
  <c r="U265" i="1"/>
  <c r="V265" i="1" s="1"/>
  <c r="U295" i="1"/>
  <c r="V295" i="1" s="1"/>
  <c r="U614" i="1"/>
  <c r="V614" i="1" s="1"/>
  <c r="U664" i="1"/>
  <c r="V664" i="1" s="1"/>
  <c r="U711" i="1"/>
  <c r="V711" i="1" s="1"/>
  <c r="U755" i="1"/>
  <c r="V755" i="1" s="1"/>
  <c r="U764" i="1"/>
  <c r="V764" i="1" s="1"/>
  <c r="U478" i="1"/>
  <c r="V478" i="1" s="1"/>
  <c r="U307" i="1"/>
  <c r="V307" i="1" s="1"/>
  <c r="U412" i="1"/>
  <c r="V412" i="1" s="1"/>
  <c r="U554" i="1"/>
  <c r="V554" i="1" s="1"/>
  <c r="U461" i="1"/>
  <c r="V461" i="1" s="1"/>
  <c r="U842" i="1"/>
  <c r="V842" i="1" s="1"/>
  <c r="U634" i="1"/>
  <c r="V634" i="1" s="1"/>
  <c r="U665" i="1"/>
  <c r="V665" i="1" s="1"/>
  <c r="U189" i="1"/>
  <c r="V189" i="1" s="1"/>
  <c r="U756" i="1"/>
  <c r="V756" i="1" s="1"/>
  <c r="U813" i="1"/>
  <c r="V813" i="1" s="1"/>
  <c r="U523" i="1"/>
  <c r="V523" i="1" s="1"/>
  <c r="U308" i="1"/>
  <c r="V308" i="1" s="1"/>
  <c r="U39" i="1"/>
  <c r="V39" i="1" s="1"/>
  <c r="U323" i="1"/>
  <c r="V323" i="1" s="1"/>
  <c r="U318" i="1"/>
  <c r="V318" i="1" s="1"/>
  <c r="U822" i="1"/>
  <c r="V822" i="1" s="1"/>
  <c r="U856" i="1"/>
  <c r="V856" i="1" s="1"/>
  <c r="U249" i="1"/>
  <c r="V249" i="1" s="1"/>
  <c r="U221" i="1"/>
  <c r="V221" i="1" s="1"/>
  <c r="U201" i="1"/>
  <c r="V201" i="1" s="1"/>
  <c r="U84" i="1"/>
  <c r="V84" i="1" s="1"/>
  <c r="U92" i="1"/>
  <c r="V92" i="1" s="1"/>
  <c r="U107" i="1"/>
  <c r="V107" i="1" s="1"/>
  <c r="U443" i="1"/>
  <c r="V443" i="1" s="1"/>
  <c r="U122" i="1"/>
  <c r="V122" i="1" s="1"/>
  <c r="U21" i="1"/>
  <c r="V21" i="1" s="1"/>
  <c r="U434" i="1"/>
  <c r="V434" i="1" s="1"/>
  <c r="U266" i="1"/>
  <c r="V266" i="1" s="1"/>
  <c r="U491" i="1"/>
  <c r="V491" i="1" s="1"/>
  <c r="U102" i="1"/>
  <c r="V102" i="1" s="1"/>
  <c r="U93" i="1"/>
  <c r="V93" i="1" s="1"/>
  <c r="U234" i="1"/>
  <c r="V234" i="1" s="1"/>
  <c r="U116" i="1"/>
  <c r="V116" i="1" s="1"/>
  <c r="U123" i="1"/>
  <c r="V123" i="1" s="1"/>
  <c r="U666" i="1"/>
  <c r="V666" i="1" s="1"/>
  <c r="U742" i="1"/>
  <c r="V742" i="1" s="1"/>
  <c r="U23" i="1"/>
  <c r="V23" i="1" s="1"/>
  <c r="U117" i="1"/>
  <c r="V117" i="1" s="1"/>
  <c r="U193" i="1"/>
  <c r="V193" i="1" s="1"/>
  <c r="U757" i="1"/>
  <c r="V757" i="1" s="1"/>
  <c r="U857" i="1"/>
  <c r="V857" i="1" s="1"/>
  <c r="U237" i="1"/>
  <c r="V237" i="1" s="1"/>
  <c r="U698" i="1"/>
  <c r="V698" i="1" s="1"/>
  <c r="U144" i="1"/>
  <c r="V144" i="1" s="1"/>
  <c r="U853" i="1"/>
  <c r="V853" i="1" s="1"/>
  <c r="U619" i="1"/>
  <c r="V619" i="1" s="1"/>
  <c r="U386" i="1"/>
  <c r="V386" i="1" s="1"/>
  <c r="U576" i="1"/>
  <c r="V576" i="1" s="1"/>
  <c r="U59" i="1"/>
  <c r="V59" i="1" s="1"/>
  <c r="U531" i="1"/>
  <c r="V531" i="1" s="1"/>
  <c r="U748" i="1"/>
  <c r="V748" i="1" s="1"/>
  <c r="U85" i="1"/>
  <c r="V85" i="1" s="1"/>
  <c r="U173" i="1"/>
  <c r="V173" i="1" s="1"/>
  <c r="U76" i="1"/>
  <c r="V76" i="1" s="1"/>
  <c r="U324" i="1"/>
  <c r="V324" i="1" s="1"/>
  <c r="U843" i="1"/>
  <c r="V843" i="1" s="1"/>
  <c r="U712" i="1"/>
  <c r="V712" i="1" s="1"/>
  <c r="U325" i="1"/>
  <c r="V325" i="1" s="1"/>
  <c r="U94" i="1"/>
  <c r="V94" i="1" s="1"/>
  <c r="U22" i="1"/>
  <c r="V22" i="1" s="1"/>
  <c r="U35" i="1"/>
  <c r="V35" i="1" s="1"/>
  <c r="U82" i="1"/>
  <c r="V82" i="1" s="1"/>
  <c r="U133" i="1"/>
  <c r="V133" i="1" s="1"/>
  <c r="AI133" i="1" s="1"/>
  <c r="U238" i="1"/>
  <c r="V238" i="1" s="1"/>
  <c r="U667" i="1"/>
  <c r="V667" i="1" s="1"/>
  <c r="U27" i="1"/>
  <c r="V27" i="1" s="1"/>
  <c r="U301" i="1"/>
  <c r="V301" i="1" s="1"/>
  <c r="U60" i="1"/>
  <c r="V60" i="1" s="1"/>
  <c r="U444" i="1"/>
  <c r="V444" i="1" s="1"/>
  <c r="U809" i="1"/>
  <c r="V809" i="1" s="1"/>
  <c r="U401" i="1"/>
  <c r="V401" i="1" s="1"/>
  <c r="U499" i="1"/>
  <c r="V499" i="1" s="1"/>
  <c r="U86" i="1"/>
  <c r="V86" i="1" s="1"/>
  <c r="U577" i="1"/>
  <c r="V577" i="1" s="1"/>
  <c r="U157" i="1"/>
  <c r="V157" i="1" s="1"/>
  <c r="U172" i="1"/>
  <c r="V172" i="1" s="1"/>
  <c r="U267" i="1"/>
  <c r="V267" i="1" s="1"/>
  <c r="U492" i="1"/>
  <c r="V492" i="1" s="1"/>
  <c r="U158" i="1"/>
  <c r="V158" i="1" s="1"/>
  <c r="U590" i="1"/>
  <c r="V590" i="1" s="1"/>
  <c r="U830" i="1"/>
  <c r="V830" i="1" s="1"/>
  <c r="U532" i="1"/>
  <c r="V532" i="1" s="1"/>
  <c r="U635" i="1"/>
  <c r="V635" i="1" s="1"/>
  <c r="U749" i="1"/>
  <c r="V749" i="1" s="1"/>
  <c r="U814" i="1"/>
  <c r="V814" i="1" s="1"/>
  <c r="U445" i="1"/>
  <c r="V445" i="1" s="1"/>
  <c r="U446" i="1"/>
  <c r="V446" i="1" s="1"/>
  <c r="U376" i="1"/>
  <c r="V376" i="1" s="1"/>
  <c r="U304" i="1"/>
  <c r="V304" i="1" s="1"/>
  <c r="U268" i="1"/>
  <c r="V268" i="1" s="1"/>
  <c r="U533" i="1"/>
  <c r="V533" i="1" s="1"/>
  <c r="U326" i="1"/>
  <c r="V326" i="1" s="1"/>
  <c r="U159" i="1"/>
  <c r="V159" i="1" s="1"/>
  <c r="U750" i="1"/>
  <c r="V750" i="1" s="1"/>
  <c r="U844" i="1"/>
  <c r="V844" i="1" s="1"/>
  <c r="U212" i="1"/>
  <c r="V212" i="1" s="1"/>
  <c r="U620" i="1"/>
  <c r="V620" i="1" s="1"/>
  <c r="U792" i="1"/>
  <c r="V792" i="1" s="1"/>
  <c r="U555" i="1"/>
  <c r="V555" i="1" s="1"/>
  <c r="U256" i="1"/>
  <c r="V256" i="1" s="1"/>
  <c r="U534" i="1"/>
  <c r="V534" i="1" s="1"/>
  <c r="U40" i="1"/>
  <c r="V40" i="1" s="1"/>
  <c r="U479" i="1"/>
  <c r="V479" i="1" s="1"/>
  <c r="U134" i="1"/>
  <c r="V134" i="1" s="1"/>
  <c r="U194" i="1"/>
  <c r="V194" i="1" s="1"/>
  <c r="U360" i="1"/>
  <c r="V360" i="1" s="1"/>
  <c r="U743" i="1"/>
  <c r="V743" i="1" s="1"/>
  <c r="U823" i="1"/>
  <c r="V823" i="1" s="1"/>
  <c r="U524" i="1"/>
  <c r="V524" i="1" s="1"/>
  <c r="U493" i="1"/>
  <c r="V493" i="1" s="1"/>
  <c r="U688" i="1"/>
  <c r="V688" i="1" s="1"/>
  <c r="U765" i="1"/>
  <c r="V765" i="1" s="1"/>
  <c r="U643" i="1"/>
  <c r="V643" i="1" s="1"/>
  <c r="U507" i="1"/>
  <c r="V507" i="1" s="1"/>
  <c r="U435" i="1"/>
  <c r="V435" i="1" s="1"/>
  <c r="U191" i="1"/>
  <c r="V191" i="1" s="1"/>
  <c r="U758" i="1"/>
  <c r="V758" i="1" s="1"/>
  <c r="U66" i="1"/>
  <c r="V66" i="1" s="1"/>
  <c r="U30" i="1"/>
  <c r="V30" i="1" s="1"/>
  <c r="U578" i="1"/>
  <c r="V578" i="1" s="1"/>
  <c r="U106" i="1"/>
  <c r="V106" i="1" s="1"/>
  <c r="U213" i="1"/>
  <c r="V213" i="1" s="1"/>
  <c r="U858" i="1"/>
  <c r="V858" i="1" s="1"/>
  <c r="U303" i="1"/>
  <c r="V303" i="1" s="1"/>
  <c r="U451" i="1"/>
  <c r="V451" i="1" s="1"/>
  <c r="U566" i="1"/>
  <c r="V566" i="1" s="1"/>
  <c r="U269" i="1"/>
  <c r="V269" i="1" s="1"/>
  <c r="U327" i="1"/>
  <c r="V327" i="1" s="1"/>
  <c r="U309" i="1"/>
  <c r="V309" i="1" s="1"/>
  <c r="U831" i="1"/>
  <c r="V831" i="1" s="1"/>
  <c r="U260" i="1"/>
  <c r="V260" i="1" s="1"/>
  <c r="U768" i="1"/>
  <c r="V768" i="1" s="1"/>
  <c r="U535" i="1"/>
  <c r="V535" i="1" s="1"/>
  <c r="U699" i="1"/>
  <c r="V699" i="1" s="1"/>
  <c r="U691" i="1"/>
  <c r="V691" i="1" s="1"/>
  <c r="U480" i="1"/>
  <c r="V480" i="1" s="1"/>
  <c r="U737" i="1"/>
  <c r="V737" i="1" s="1"/>
  <c r="U508" i="1"/>
  <c r="V508" i="1" s="1"/>
  <c r="U462" i="1"/>
  <c r="V462" i="1" s="1"/>
  <c r="U214" i="1"/>
  <c r="V214" i="1" s="1"/>
  <c r="U713" i="1"/>
  <c r="V713" i="1" s="1"/>
  <c r="U668" i="1"/>
  <c r="V668" i="1" s="1"/>
  <c r="U394" i="1"/>
  <c r="V394" i="1" s="1"/>
  <c r="U171" i="1"/>
  <c r="V171" i="1" s="1"/>
  <c r="U239" i="1"/>
  <c r="V239" i="1" s="1"/>
  <c r="U536" i="1"/>
  <c r="V536" i="1" s="1"/>
  <c r="U579" i="1"/>
  <c r="V579" i="1" s="1"/>
  <c r="U77" i="1"/>
  <c r="V77" i="1" s="1"/>
  <c r="U202" i="1"/>
  <c r="V202" i="1" s="1"/>
  <c r="U669" i="1"/>
  <c r="V669" i="1" s="1"/>
  <c r="U270" i="1"/>
  <c r="V270" i="1" s="1"/>
  <c r="U525" i="1"/>
  <c r="V525" i="1" s="1"/>
  <c r="U636" i="1"/>
  <c r="V636" i="1" s="1"/>
  <c r="U436" i="1"/>
  <c r="V436" i="1" s="1"/>
  <c r="U602" i="1"/>
  <c r="V602" i="1" s="1"/>
  <c r="U644" i="1"/>
  <c r="V644" i="1" s="1"/>
  <c r="U174" i="1"/>
  <c r="V174" i="1" s="1"/>
  <c r="U591" i="1"/>
  <c r="V591" i="1" s="1"/>
  <c r="U108" i="1"/>
  <c r="V108" i="1" s="1"/>
  <c r="U135" i="1"/>
  <c r="V135" i="1" s="1"/>
  <c r="U537" i="1"/>
  <c r="V537" i="1" s="1"/>
  <c r="U580" i="1"/>
  <c r="V580" i="1" s="1"/>
  <c r="U160" i="1"/>
  <c r="V160" i="1" s="1"/>
  <c r="U556" i="1"/>
  <c r="V556" i="1" s="1"/>
  <c r="U581" i="1"/>
  <c r="V581" i="1" s="1"/>
  <c r="U463" i="1"/>
  <c r="V463" i="1" s="1"/>
  <c r="U670" i="1"/>
  <c r="V670" i="1" s="1"/>
  <c r="U402" i="1"/>
  <c r="V402" i="1" s="1"/>
  <c r="U53" i="1"/>
  <c r="V53" i="1" s="1"/>
  <c r="U203" i="1"/>
  <c r="V203" i="1" s="1"/>
  <c r="U793" i="1"/>
  <c r="V793" i="1" s="1"/>
  <c r="U453" i="1"/>
  <c r="V453" i="1" s="1"/>
  <c r="U161" i="1"/>
  <c r="V161" i="1" s="1"/>
  <c r="U582" i="1"/>
  <c r="V582" i="1" s="1"/>
  <c r="U222" i="1"/>
  <c r="V222" i="1" s="1"/>
  <c r="U824" i="1"/>
  <c r="V824" i="1" s="1"/>
  <c r="U637" i="1"/>
  <c r="V637" i="1" s="1"/>
  <c r="U41" i="1"/>
  <c r="V41" i="1" s="1"/>
  <c r="U240" i="1"/>
  <c r="V240" i="1" s="1"/>
  <c r="U714" i="1"/>
  <c r="V714" i="1" s="1"/>
  <c r="U25" i="1"/>
  <c r="V25" i="1" s="1"/>
  <c r="U215" i="1"/>
  <c r="V215" i="1" s="1"/>
  <c r="U494" i="1"/>
  <c r="V494" i="1" s="1"/>
  <c r="U47" i="1"/>
  <c r="V47" i="1" s="1"/>
  <c r="U204" i="1"/>
  <c r="V204" i="1" s="1"/>
  <c r="U162" i="1"/>
  <c r="V162" i="1" s="1"/>
  <c r="U403" i="1"/>
  <c r="V403" i="1" s="1"/>
  <c r="U517" i="1"/>
  <c r="V517" i="1" s="1"/>
  <c r="U702" i="1"/>
  <c r="V702" i="1" s="1"/>
  <c r="U611" i="1"/>
  <c r="V611" i="1" s="1"/>
  <c r="U241" i="1"/>
  <c r="V241" i="1" s="1"/>
  <c r="U464" i="1"/>
  <c r="V464" i="1" s="1"/>
  <c r="U136" i="1"/>
  <c r="V136" i="1" s="1"/>
  <c r="U404" i="1"/>
  <c r="V404" i="1" s="1"/>
  <c r="U703" i="1"/>
  <c r="V703" i="1" s="1"/>
  <c r="U671" i="1"/>
  <c r="V671" i="1" s="1"/>
  <c r="U54" i="1"/>
  <c r="V54" i="1" s="1"/>
  <c r="U413" i="1"/>
  <c r="V413" i="1" s="1"/>
  <c r="U242" i="1"/>
  <c r="V242" i="1" s="1"/>
  <c r="U592" i="1"/>
  <c r="V592" i="1" s="1"/>
  <c r="U137" i="1"/>
  <c r="V137" i="1" s="1"/>
  <c r="U271" i="1"/>
  <c r="V271" i="1" s="1"/>
  <c r="U145" i="1"/>
  <c r="V145" i="1" s="1"/>
  <c r="U67" i="1"/>
  <c r="V67" i="1" s="1"/>
  <c r="U250" i="1"/>
  <c r="V250" i="1" s="1"/>
  <c r="U549" i="1"/>
  <c r="V549" i="1" s="1"/>
  <c r="U832" i="1"/>
  <c r="V832" i="1" s="1"/>
  <c r="U61" i="1"/>
  <c r="V61" i="1" s="1"/>
  <c r="U437" i="1"/>
  <c r="V437" i="1" s="1"/>
  <c r="AJ437" i="1" s="1"/>
  <c r="U148" i="1"/>
  <c r="V148" i="1" s="1"/>
  <c r="U481" i="1"/>
  <c r="V481" i="1" s="1"/>
  <c r="U328" i="1"/>
  <c r="V328" i="1" s="1"/>
  <c r="U864" i="1"/>
  <c r="V864" i="1" s="1"/>
  <c r="U812" i="1"/>
  <c r="V812" i="1" s="1"/>
  <c r="U343" i="1"/>
  <c r="V343" i="1" s="1"/>
  <c r="U704" i="1"/>
  <c r="V704" i="1" s="1"/>
  <c r="U657" i="1"/>
  <c r="V657" i="1" s="1"/>
  <c r="U300" i="1"/>
  <c r="V300" i="1" s="1"/>
  <c r="U715" i="1"/>
  <c r="V715" i="1" s="1"/>
  <c r="U296" i="1"/>
  <c r="V296" i="1" s="1"/>
  <c r="U759" i="1"/>
  <c r="V759" i="1" s="1"/>
  <c r="U447" i="1"/>
  <c r="V447" i="1" s="1"/>
  <c r="U425" i="1"/>
  <c r="V425" i="1" s="1"/>
  <c r="U583" i="1"/>
  <c r="V583" i="1" s="1"/>
  <c r="U109" i="1"/>
  <c r="V109" i="1" s="1"/>
  <c r="U495" i="1"/>
  <c r="V495" i="1" s="1"/>
  <c r="U361" i="1"/>
  <c r="V361" i="1" s="1"/>
  <c r="U362" i="1"/>
  <c r="V362" i="1" s="1"/>
  <c r="U518" i="1"/>
  <c r="V518" i="1" s="1"/>
  <c r="U33" i="1"/>
  <c r="V33" i="1" s="1"/>
  <c r="U95" i="1"/>
  <c r="V95" i="1" s="1"/>
  <c r="U769" i="1"/>
  <c r="V769" i="1" s="1"/>
  <c r="U175" i="1"/>
  <c r="V175" i="1" s="1"/>
  <c r="U744" i="1"/>
  <c r="V744" i="1" s="1"/>
  <c r="U859" i="1"/>
  <c r="V859" i="1" s="1"/>
  <c r="U854" i="1"/>
  <c r="V854" i="1" s="1"/>
  <c r="U78" i="1"/>
  <c r="V78" i="1" s="1"/>
  <c r="U465" i="1"/>
  <c r="V465" i="1" s="1"/>
  <c r="U650" i="1"/>
  <c r="V650" i="1" s="1"/>
  <c r="U223" i="1"/>
  <c r="V223" i="1" s="1"/>
  <c r="U124" i="1"/>
  <c r="V124" i="1" s="1"/>
  <c r="U243" i="1"/>
  <c r="V243" i="1" s="1"/>
  <c r="U192" i="1"/>
  <c r="V192" i="1" s="1"/>
  <c r="U567" i="1"/>
  <c r="V567" i="1" s="1"/>
  <c r="U138" i="1"/>
  <c r="V138" i="1" s="1"/>
  <c r="U195" i="1"/>
  <c r="V195" i="1" s="1"/>
  <c r="AI195" i="1" s="1"/>
  <c r="U244" i="1"/>
  <c r="V244" i="1" s="1"/>
  <c r="U860" i="1"/>
  <c r="V860" i="1" s="1"/>
  <c r="U638" i="1"/>
  <c r="V638" i="1" s="1"/>
  <c r="U387" i="1"/>
  <c r="V387" i="1" s="1"/>
  <c r="U705" i="1"/>
  <c r="V705" i="1" s="1"/>
  <c r="U396" i="1"/>
  <c r="V396" i="1" s="1"/>
  <c r="U519" i="1"/>
  <c r="V519" i="1" s="1"/>
  <c r="U538" i="1"/>
  <c r="V538" i="1" s="1"/>
  <c r="U557" i="1"/>
  <c r="V557" i="1" s="1"/>
  <c r="U261" i="1"/>
  <c r="V261" i="1" s="1"/>
  <c r="U672" i="1"/>
  <c r="V672" i="1" s="1"/>
  <c r="U338" i="1"/>
  <c r="V338" i="1" s="1"/>
  <c r="U760" i="1"/>
  <c r="V760" i="1" s="1"/>
  <c r="U673" i="1"/>
  <c r="V673" i="1" s="1"/>
  <c r="U13" i="1"/>
  <c r="V13" i="1" s="1"/>
  <c r="U466" i="1"/>
  <c r="V466" i="1" s="1"/>
  <c r="U651" i="1"/>
  <c r="V651" i="1" s="1"/>
  <c r="U31" i="1"/>
  <c r="V31" i="1" s="1"/>
  <c r="U558" i="1"/>
  <c r="V558" i="1" s="1"/>
  <c r="U139" i="1"/>
  <c r="V139" i="1" s="1"/>
  <c r="U262" i="1"/>
  <c r="V262" i="1" s="1"/>
  <c r="U310" i="1"/>
  <c r="V310" i="1" s="1"/>
  <c r="U716" i="1"/>
  <c r="V716" i="1" s="1"/>
  <c r="U568" i="1"/>
  <c r="V568" i="1" s="1"/>
  <c r="U245" i="1"/>
  <c r="V245" i="1" s="1"/>
  <c r="U751" i="1"/>
  <c r="V751" i="1" s="1"/>
  <c r="U426" i="1"/>
  <c r="V426" i="1" s="1"/>
  <c r="U272" i="1"/>
  <c r="V272" i="1" s="1"/>
  <c r="U311" i="1"/>
  <c r="V311" i="1" s="1"/>
  <c r="U845" i="1"/>
  <c r="V845" i="1" s="1"/>
  <c r="U686" i="1"/>
  <c r="V686" i="1" s="1"/>
  <c r="U794" i="1"/>
  <c r="V794" i="1" s="1"/>
  <c r="U363" i="1"/>
  <c r="V363" i="1" s="1"/>
  <c r="U414" i="1"/>
  <c r="V414" i="1" s="1"/>
  <c r="U569" i="1"/>
  <c r="V569" i="1" s="1"/>
  <c r="U299" i="1"/>
  <c r="V299" i="1" s="1"/>
  <c r="U369" i="1"/>
  <c r="V369" i="1" s="1"/>
  <c r="U176" i="1"/>
  <c r="V176" i="1" s="1"/>
  <c r="U496" i="1"/>
  <c r="V496" i="1" s="1"/>
  <c r="U674" i="1"/>
  <c r="V674" i="1" s="1"/>
  <c r="U163" i="1"/>
  <c r="V163" i="1" s="1"/>
  <c r="U319" i="1"/>
  <c r="V319" i="1" s="1"/>
  <c r="U454" i="1"/>
  <c r="V454" i="1" s="1"/>
  <c r="U397" i="1"/>
  <c r="V397" i="1" s="1"/>
  <c r="U339" i="1"/>
  <c r="V339" i="1" s="1"/>
  <c r="U784" i="1"/>
  <c r="V784" i="1" s="1"/>
  <c r="U574" i="1"/>
  <c r="V574" i="1" s="1"/>
  <c r="U150" i="1"/>
  <c r="V150" i="1" s="1"/>
  <c r="U164" i="1"/>
  <c r="V164" i="1" s="1"/>
  <c r="U62" i="1"/>
  <c r="V62" i="1" s="1"/>
  <c r="U690" i="1"/>
  <c r="V690" i="1" s="1"/>
  <c r="U349" i="1"/>
  <c r="V349" i="1" s="1"/>
  <c r="U364" i="1"/>
  <c r="V364" i="1" s="1"/>
  <c r="U388" i="1"/>
  <c r="V388" i="1" s="1"/>
  <c r="U196" i="1"/>
  <c r="V196" i="1" s="1"/>
  <c r="U329" i="1"/>
  <c r="V329" i="1" s="1"/>
  <c r="U48" i="1"/>
  <c r="V48" i="1" s="1"/>
  <c r="U770" i="1"/>
  <c r="V770" i="1" s="1"/>
  <c r="U365" i="1"/>
  <c r="V365" i="1" s="1"/>
  <c r="U652" i="1"/>
  <c r="V652" i="1" s="1"/>
  <c r="U205" i="1"/>
  <c r="V205" i="1" s="1"/>
  <c r="U825" i="1"/>
  <c r="V825" i="1" s="1"/>
  <c r="U251" i="1"/>
  <c r="V251" i="1" s="1"/>
  <c r="U752" i="1"/>
  <c r="V752" i="1" s="1"/>
  <c r="U559" i="1"/>
  <c r="V559" i="1" s="1"/>
  <c r="U87" i="1"/>
  <c r="V87" i="1" s="1"/>
  <c r="U216" i="1"/>
  <c r="V216" i="1" s="1"/>
  <c r="U389" i="1"/>
  <c r="V389" i="1" s="1"/>
  <c r="U717" i="1"/>
  <c r="V717" i="1" s="1"/>
  <c r="U509" i="1"/>
  <c r="V509" i="1" s="1"/>
  <c r="U450" i="1"/>
  <c r="V450" i="1" s="1"/>
  <c r="U675" i="1"/>
  <c r="V675" i="1" s="1"/>
  <c r="U313" i="1"/>
  <c r="V313" i="1" s="1"/>
  <c r="U500" i="1"/>
  <c r="V500" i="1" s="1"/>
  <c r="U398" i="1"/>
  <c r="V398" i="1" s="1"/>
  <c r="U359" i="1"/>
  <c r="V359" i="1" s="1"/>
  <c r="U776" i="1"/>
  <c r="V776" i="1" s="1"/>
  <c r="U68" i="1"/>
  <c r="V68" i="1" s="1"/>
  <c r="U795" i="1"/>
  <c r="V795" i="1" s="1"/>
  <c r="U718" i="1"/>
  <c r="V718" i="1" s="1"/>
  <c r="U350" i="1"/>
  <c r="V350" i="1" s="1"/>
  <c r="U42" i="1"/>
  <c r="V42" i="1" s="1"/>
  <c r="U111" i="1"/>
  <c r="V111" i="1" s="1"/>
  <c r="U807" i="1"/>
  <c r="V807" i="1" s="1"/>
  <c r="U497" i="1"/>
  <c r="V497" i="1" s="1"/>
  <c r="U340" i="1"/>
  <c r="V340" i="1" s="1"/>
  <c r="U806" i="1"/>
  <c r="V806" i="1" s="1"/>
  <c r="U796" i="1"/>
  <c r="V796" i="1" s="1"/>
  <c r="U177" i="1"/>
  <c r="V177" i="1" s="1"/>
  <c r="U621" i="1"/>
  <c r="V621" i="1" s="1"/>
  <c r="U366" i="1"/>
  <c r="V366" i="1" s="1"/>
  <c r="U801" i="1"/>
  <c r="V801" i="1" s="1"/>
  <c r="U224" i="1"/>
  <c r="V224" i="1" s="1"/>
  <c r="U315" i="1"/>
  <c r="V315" i="1" s="1"/>
  <c r="U330" i="1"/>
  <c r="V330" i="1" s="1"/>
  <c r="U815" i="1"/>
  <c r="V815" i="1" s="1"/>
  <c r="U467" i="1"/>
  <c r="V467" i="1" s="1"/>
  <c r="U603" i="1"/>
  <c r="V603" i="1" s="1"/>
  <c r="U390" i="1"/>
  <c r="V390" i="1" s="1"/>
  <c r="U584" i="1"/>
  <c r="V584" i="1" s="1"/>
  <c r="U146" i="1"/>
  <c r="V146" i="1" s="1"/>
  <c r="U676" i="1"/>
  <c r="V676" i="1" s="1"/>
  <c r="U482" i="1"/>
  <c r="V482" i="1" s="1"/>
  <c r="U415" i="1"/>
  <c r="V415" i="1" s="1"/>
  <c r="U391" i="1"/>
  <c r="V391" i="1" s="1"/>
  <c r="U833" i="1"/>
  <c r="V833" i="1" s="1"/>
  <c r="U816" i="1"/>
  <c r="V816" i="1" s="1"/>
  <c r="U26" i="1"/>
  <c r="V26" i="1" s="1"/>
  <c r="U185" i="1"/>
  <c r="V185" i="1" s="1"/>
  <c r="U125" i="1"/>
  <c r="V125" i="1" s="1"/>
  <c r="U29" i="1"/>
  <c r="V29" i="1" s="1"/>
  <c r="U510" i="1"/>
  <c r="V510" i="1" s="1"/>
  <c r="U448" i="1"/>
  <c r="V448" i="1" s="1"/>
  <c r="U605" i="1"/>
  <c r="V605" i="1" s="1"/>
  <c r="AJ605" i="1" s="1"/>
  <c r="U468" i="1"/>
  <c r="V468" i="1" s="1"/>
  <c r="U370" i="1"/>
  <c r="V370" i="1" s="1"/>
  <c r="U593" i="1"/>
  <c r="V593" i="1" s="1"/>
  <c r="U273" i="1"/>
  <c r="V273" i="1" s="1"/>
  <c r="U761" i="1"/>
  <c r="V761" i="1" s="1"/>
  <c r="U110" i="1"/>
  <c r="V110" i="1" s="1"/>
  <c r="U645" i="1"/>
  <c r="V645" i="1" s="1"/>
  <c r="U274" i="1"/>
  <c r="V274" i="1" s="1"/>
  <c r="U377" i="1"/>
  <c r="V377" i="1" s="1"/>
  <c r="U594" i="1"/>
  <c r="V594" i="1" s="1"/>
  <c r="U622" i="1"/>
  <c r="V622" i="1" s="1"/>
  <c r="U653" i="1"/>
  <c r="V653" i="1" s="1"/>
  <c r="U483" i="1"/>
  <c r="V483" i="1" s="1"/>
  <c r="U405" i="1"/>
  <c r="V405" i="1" s="1"/>
  <c r="U225" i="1"/>
  <c r="V225" i="1" s="1"/>
  <c r="U817" i="1"/>
  <c r="V817" i="1" s="1"/>
  <c r="U378" i="1"/>
  <c r="V378" i="1" s="1"/>
  <c r="U69" i="1"/>
  <c r="V69" i="1" s="1"/>
  <c r="U654" i="1"/>
  <c r="V654" i="1" s="1"/>
  <c r="U421" i="1"/>
  <c r="V421" i="1" s="1"/>
  <c r="U797" i="1"/>
  <c r="V797" i="1" s="1"/>
  <c r="U246" i="1"/>
  <c r="V246" i="1" s="1"/>
  <c r="U165" i="1"/>
  <c r="V165" i="1" s="1"/>
  <c r="U70" i="1"/>
  <c r="V70" i="1" s="1"/>
  <c r="U197" i="1"/>
  <c r="V197" i="1" s="1"/>
  <c r="U291" i="1"/>
  <c r="V291" i="1" s="1"/>
  <c r="U846" i="1"/>
  <c r="V846" i="1" s="1"/>
  <c r="U275" i="1"/>
  <c r="V275" i="1" s="1"/>
  <c r="U71" i="1"/>
  <c r="V71" i="1" s="1"/>
  <c r="U488" i="1"/>
  <c r="V488" i="1" s="1"/>
  <c r="U607" i="1"/>
  <c r="V607" i="1" s="1"/>
  <c r="U331" i="1"/>
  <c r="V331" i="1" s="1"/>
  <c r="U379" i="1"/>
  <c r="V379" i="1" s="1"/>
  <c r="U798" i="1"/>
  <c r="V798" i="1" s="1"/>
  <c r="U406" i="1"/>
  <c r="V406" i="1" s="1"/>
  <c r="U96" i="1"/>
  <c r="V96" i="1" s="1"/>
  <c r="U118" i="1"/>
  <c r="V118" i="1" s="1"/>
  <c r="U771" i="1"/>
  <c r="V771" i="1" s="1"/>
  <c r="U14" i="1"/>
  <c r="V14" i="1" s="1"/>
  <c r="U15" i="1"/>
  <c r="V15" i="1" s="1"/>
  <c r="U585" i="1"/>
  <c r="V585" i="1" s="1"/>
  <c r="U677" i="1"/>
  <c r="V677" i="1" s="1"/>
  <c r="U678" i="1"/>
  <c r="V678" i="1" s="1"/>
  <c r="U738" i="1"/>
  <c r="V738" i="1" s="1"/>
  <c r="U287" i="1"/>
  <c r="V287" i="1" s="1"/>
  <c r="U292" i="1"/>
  <c r="V292" i="1" s="1"/>
  <c r="U719" i="1"/>
  <c r="V719" i="1" s="1"/>
  <c r="U720" i="1"/>
  <c r="V720" i="1" s="1"/>
  <c r="U779" i="1"/>
  <c r="V779" i="1" s="1"/>
  <c r="U178" i="1"/>
  <c r="V178" i="1" s="1"/>
  <c r="U187" i="1"/>
  <c r="V187" i="1" s="1"/>
  <c r="U586" i="1"/>
  <c r="V586" i="1" s="1"/>
  <c r="U427" i="1"/>
  <c r="V427" i="1" s="1"/>
  <c r="U186" i="1"/>
  <c r="V186" i="1" s="1"/>
  <c r="U455" i="1"/>
  <c r="V455" i="1" s="1"/>
  <c r="U119" i="1"/>
  <c r="V119" i="1" s="1"/>
  <c r="U206" i="1"/>
  <c r="V206" i="1" s="1"/>
  <c r="U772" i="1"/>
  <c r="V772" i="1" s="1"/>
  <c r="U623" i="1"/>
  <c r="V623" i="1" s="1"/>
  <c r="U207" i="1"/>
  <c r="V207" i="1" s="1"/>
  <c r="U305" i="1"/>
  <c r="V305" i="1" s="1"/>
  <c r="U777" i="1"/>
  <c r="V777" i="1" s="1"/>
  <c r="U407" i="1"/>
  <c r="V407" i="1" s="1"/>
  <c r="U834" i="1"/>
  <c r="V834" i="1" s="1"/>
  <c r="U220" i="1"/>
  <c r="V220" i="1" s="1"/>
  <c r="U297" i="1"/>
  <c r="V297" i="1" s="1"/>
  <c r="U276" i="1"/>
  <c r="V276" i="1" s="1"/>
  <c r="U302" i="1"/>
  <c r="V302" i="1" s="1"/>
  <c r="U371" i="1"/>
  <c r="V371" i="1" s="1"/>
  <c r="U120" i="1"/>
  <c r="V120" i="1" s="1"/>
  <c r="U392" i="1"/>
  <c r="V392" i="1" s="1"/>
  <c r="U847" i="1"/>
  <c r="V847" i="1" s="1"/>
  <c r="U848" i="1"/>
  <c r="V848" i="1" s="1"/>
  <c r="U140" i="1"/>
  <c r="V140" i="1" s="1"/>
  <c r="U88" i="1"/>
  <c r="V88" i="1" s="1"/>
  <c r="U344" i="1"/>
  <c r="V344" i="1" s="1"/>
  <c r="U624" i="1"/>
  <c r="V624" i="1" s="1"/>
  <c r="U745" i="1"/>
  <c r="V745" i="1" s="1"/>
  <c r="U646" i="1"/>
  <c r="V646" i="1" s="1"/>
  <c r="U639" i="1"/>
  <c r="V639" i="1" s="1"/>
  <c r="U475" i="1"/>
  <c r="V475" i="1" s="1"/>
  <c r="U277" i="1"/>
  <c r="V277" i="1" s="1"/>
  <c r="U610" i="1"/>
  <c r="V610" i="1" s="1"/>
  <c r="U679" i="1"/>
  <c r="V679" i="1" s="1"/>
  <c r="U151" i="1"/>
  <c r="V151" i="1" s="1"/>
  <c r="U753" i="1"/>
  <c r="V753" i="1" s="1"/>
  <c r="U247" i="1"/>
  <c r="V247" i="1" s="1"/>
  <c r="U826" i="1"/>
  <c r="V826" i="1" s="1"/>
  <c r="U332" i="1"/>
  <c r="V332" i="1" s="1"/>
  <c r="U380" i="1"/>
  <c r="V380" i="1" s="1"/>
  <c r="U208" i="1"/>
  <c r="V208" i="1" s="1"/>
  <c r="U647" i="1"/>
  <c r="V647" i="1" s="1"/>
  <c r="U316" i="1"/>
  <c r="V316" i="1" s="1"/>
  <c r="U706" i="1"/>
  <c r="V706" i="1" s="1"/>
  <c r="U599" i="1"/>
  <c r="V599" i="1" s="1"/>
  <c r="U97" i="1"/>
  <c r="V97" i="1" s="1"/>
  <c r="U290" i="1"/>
  <c r="V290" i="1" s="1"/>
  <c r="U351" i="1"/>
  <c r="V351" i="1" s="1"/>
  <c r="U721" i="1"/>
  <c r="V721" i="1" s="1"/>
  <c r="U695" i="1"/>
  <c r="V695" i="1" s="1"/>
  <c r="U785" i="1"/>
  <c r="V785" i="1" s="1"/>
  <c r="U179" i="1"/>
  <c r="V179" i="1" s="1"/>
  <c r="U79" i="1"/>
  <c r="V79" i="1" s="1"/>
  <c r="U539" i="1"/>
  <c r="V539" i="1" s="1"/>
  <c r="U428" i="1"/>
  <c r="V428" i="1" s="1"/>
  <c r="U799" i="1"/>
  <c r="V799" i="1" s="1"/>
  <c r="U501" i="1"/>
  <c r="V501" i="1" s="1"/>
  <c r="U587" i="1"/>
  <c r="V587" i="1" s="1"/>
  <c r="U780" i="1"/>
  <c r="V780" i="1" s="1"/>
  <c r="U166" i="1"/>
  <c r="V166" i="1" s="1"/>
  <c r="U263" i="1"/>
  <c r="V263" i="1" s="1"/>
  <c r="U126" i="1"/>
  <c r="V126" i="1" s="1"/>
  <c r="U503" i="1"/>
  <c r="V503" i="1" s="1"/>
  <c r="U606" i="1"/>
  <c r="V606" i="1" s="1"/>
  <c r="AJ606" i="1" s="1"/>
  <c r="U600" i="1"/>
  <c r="V600" i="1" s="1"/>
  <c r="U648" i="1"/>
  <c r="V648" i="1" s="1"/>
  <c r="U372" i="1"/>
  <c r="V372" i="1" s="1"/>
  <c r="U438" i="1"/>
  <c r="V438" i="1" s="1"/>
  <c r="U98" i="1"/>
  <c r="V98" i="1" s="1"/>
  <c r="U24" i="1"/>
  <c r="V24" i="1" s="1"/>
  <c r="U34" i="1"/>
  <c r="V34" i="1" s="1"/>
  <c r="U804" i="1"/>
  <c r="V804" i="1" s="1"/>
  <c r="U811" i="1"/>
  <c r="V811" i="1" s="1"/>
  <c r="U63" i="1"/>
  <c r="V63" i="1" s="1"/>
  <c r="U818" i="1"/>
  <c r="V818" i="1" s="1"/>
  <c r="U43" i="1"/>
  <c r="V43" i="1" s="1"/>
  <c r="U345" i="1"/>
  <c r="V345" i="1" s="1"/>
  <c r="U341" i="1"/>
  <c r="V341" i="1" s="1"/>
  <c r="U615" i="1"/>
  <c r="V615" i="1" s="1"/>
  <c r="U640" i="1"/>
  <c r="V640" i="1" s="1"/>
  <c r="U456" i="1"/>
  <c r="V456" i="1" s="1"/>
  <c r="U820" i="1"/>
  <c r="V820" i="1" s="1"/>
  <c r="U293" i="1"/>
  <c r="V293" i="1" s="1"/>
  <c r="U528" i="1"/>
  <c r="V528" i="1" s="1"/>
  <c r="U680" i="1"/>
  <c r="V680" i="1" s="1"/>
  <c r="U64" i="1"/>
  <c r="V64" i="1" s="1"/>
  <c r="U209" i="1"/>
  <c r="V209" i="1" s="1"/>
  <c r="U429" i="1"/>
  <c r="V429" i="1" s="1"/>
  <c r="U278" i="1"/>
  <c r="V278" i="1" s="1"/>
  <c r="U226" i="1"/>
  <c r="V226" i="1" s="1"/>
  <c r="U852" i="1"/>
  <c r="V852" i="1" s="1"/>
  <c r="U540" i="1"/>
  <c r="V540" i="1" s="1"/>
  <c r="U739" i="1"/>
  <c r="V739" i="1" s="1"/>
  <c r="U16" i="1"/>
  <c r="V16" i="1" s="1"/>
  <c r="U317" i="1"/>
  <c r="V317" i="1" s="1"/>
  <c r="U541" i="1"/>
  <c r="V541" i="1" s="1"/>
  <c r="U722" i="1"/>
  <c r="V722" i="1" s="1"/>
  <c r="AI722" i="1" s="1"/>
  <c r="U457" i="1"/>
  <c r="V457" i="1" s="1"/>
  <c r="U542" i="1"/>
  <c r="V542" i="1" s="1"/>
  <c r="U74" i="1"/>
  <c r="V74" i="1" s="1"/>
  <c r="U352" i="1"/>
  <c r="V352" i="1" s="1"/>
  <c r="U168" i="1"/>
  <c r="V168" i="1" s="1"/>
  <c r="U543" i="1"/>
  <c r="V543" i="1" s="1"/>
  <c r="AI543" i="1" s="1"/>
  <c r="U520" i="1"/>
  <c r="V520" i="1" s="1"/>
  <c r="U227" i="1"/>
  <c r="V227" i="1" s="1"/>
  <c r="U469" i="1"/>
  <c r="V469" i="1" s="1"/>
  <c r="U112" i="1"/>
  <c r="V112" i="1" s="1"/>
  <c r="U560" i="1"/>
  <c r="V560" i="1" s="1"/>
  <c r="U257" i="1"/>
  <c r="V257" i="1" s="1"/>
  <c r="U113" i="1"/>
  <c r="V113" i="1" s="1"/>
  <c r="U808" i="1"/>
  <c r="V808" i="1" s="1"/>
  <c r="U570" i="1"/>
  <c r="V570" i="1" s="1"/>
  <c r="U773" i="1"/>
  <c r="V773" i="1" s="1"/>
  <c r="U416" i="1"/>
  <c r="V416" i="1" s="1"/>
  <c r="U616" i="1"/>
  <c r="V616" i="1" s="1"/>
  <c r="U294" i="1"/>
  <c r="V294" i="1" s="1"/>
  <c r="U861" i="1"/>
  <c r="V861" i="1" s="1"/>
  <c r="U228" i="1"/>
  <c r="V228" i="1" s="1"/>
  <c r="U459" i="1"/>
  <c r="V459" i="1" s="1"/>
  <c r="U353" i="1"/>
  <c r="V353" i="1" s="1"/>
  <c r="U692" i="1"/>
  <c r="V692" i="1" s="1"/>
  <c r="U681" i="1"/>
  <c r="V681" i="1" s="1"/>
  <c r="U346" i="1"/>
  <c r="V346" i="1" s="1"/>
  <c r="U489" i="1"/>
  <c r="V489" i="1" s="1"/>
  <c r="U28" i="1"/>
  <c r="V28" i="1" s="1"/>
  <c r="U470" i="1"/>
  <c r="V470" i="1" s="1"/>
  <c r="U180" i="1"/>
  <c r="V180" i="1" s="1"/>
  <c r="U373" i="1"/>
  <c r="V373" i="1" s="1"/>
  <c r="U354" i="1"/>
  <c r="V354" i="1" s="1"/>
  <c r="U617" i="1"/>
  <c r="V617" i="1" s="1"/>
  <c r="U252" i="1"/>
  <c r="V252" i="1" s="1"/>
  <c r="U625" i="1"/>
  <c r="V625" i="1" s="1"/>
  <c r="U355" i="1"/>
  <c r="V355" i="1" s="1"/>
  <c r="U114" i="1"/>
  <c r="V114" i="1" s="1"/>
  <c r="U641" i="1"/>
  <c r="V641" i="1" s="1"/>
  <c r="U626" i="1"/>
  <c r="V626" i="1" s="1"/>
  <c r="U55" i="1"/>
  <c r="V55" i="1" s="1"/>
  <c r="U279" i="1"/>
  <c r="V279" i="1" s="1"/>
  <c r="U723" i="1"/>
  <c r="V723" i="1" s="1"/>
  <c r="U544" i="1"/>
  <c r="V544" i="1" s="1"/>
  <c r="U169" i="1"/>
  <c r="V169" i="1" s="1"/>
  <c r="U280" i="1"/>
  <c r="V280" i="1" s="1"/>
  <c r="U526" i="1"/>
  <c r="V526" i="1" s="1"/>
  <c r="U565" i="1"/>
  <c r="V565" i="1" s="1"/>
  <c r="U855" i="1"/>
  <c r="V855" i="1" s="1"/>
  <c r="U724" i="1"/>
  <c r="V724" i="1" s="1"/>
  <c r="U281" i="1"/>
  <c r="V281" i="1" s="1"/>
  <c r="U835" i="1"/>
  <c r="V835" i="1" s="1"/>
  <c r="U661" i="1"/>
  <c r="V661" i="1" s="1"/>
  <c r="U725" i="1"/>
  <c r="V725" i="1" s="1"/>
  <c r="AI725" i="1" s="1"/>
  <c r="U484" i="1"/>
  <c r="V484" i="1" s="1"/>
  <c r="U658" i="1"/>
  <c r="V658" i="1" s="1"/>
  <c r="U181" i="1"/>
  <c r="V181" i="1" s="1"/>
  <c r="U601" i="1"/>
  <c r="V601" i="1" s="1"/>
  <c r="U828" i="1"/>
  <c r="V828" i="1" s="1"/>
  <c r="U511" i="1"/>
  <c r="V511" i="1" s="1"/>
  <c r="U471" i="1"/>
  <c r="V471" i="1" s="1"/>
  <c r="U127" i="1"/>
  <c r="V127" i="1" s="1"/>
  <c r="U229" i="1"/>
  <c r="V229" i="1" s="1"/>
  <c r="U233" i="1"/>
  <c r="V233" i="1" s="1"/>
  <c r="U512" i="1"/>
  <c r="V512" i="1" s="1"/>
  <c r="U408" i="1"/>
  <c r="V408" i="1" s="1"/>
  <c r="U571" i="1"/>
  <c r="V571" i="1" s="1"/>
  <c r="U561" i="1"/>
  <c r="V561" i="1" s="1"/>
  <c r="U141" i="1"/>
  <c r="V141" i="1" s="1"/>
  <c r="U642" i="1"/>
  <c r="V642" i="1" s="1"/>
  <c r="U306" i="1"/>
  <c r="V306" i="1" s="1"/>
  <c r="U282" i="1"/>
  <c r="V282" i="1" s="1"/>
  <c r="U283" i="1"/>
  <c r="V283" i="1" s="1"/>
  <c r="U627" i="1"/>
  <c r="V627" i="1" s="1"/>
  <c r="U562" i="1"/>
  <c r="V562" i="1" s="1"/>
  <c r="U485" i="1"/>
  <c r="V485" i="1" s="1"/>
  <c r="U735" i="1"/>
  <c r="V735" i="1" s="1"/>
  <c r="U731" i="1"/>
  <c r="V731" i="1" s="1"/>
  <c r="U56" i="1"/>
  <c r="V56" i="1" s="1"/>
  <c r="U693" i="1"/>
  <c r="V693" i="1" s="1"/>
  <c r="U791" i="1"/>
  <c r="V791" i="1" s="1"/>
  <c r="U89" i="1"/>
  <c r="V89" i="1" s="1"/>
  <c r="U628" i="1"/>
  <c r="V628" i="1" s="1"/>
  <c r="U781" i="1"/>
  <c r="V781" i="1" s="1"/>
  <c r="U595" i="1"/>
  <c r="V595" i="1" s="1"/>
  <c r="U128" i="1"/>
  <c r="V128" i="1" s="1"/>
  <c r="U694" i="1"/>
  <c r="V694" i="1" s="1"/>
  <c r="U521" i="1"/>
  <c r="V521" i="1" s="1"/>
  <c r="U439" i="1"/>
  <c r="V439" i="1" s="1"/>
  <c r="U147" i="1"/>
  <c r="V147" i="1" s="1"/>
  <c r="U608" i="1"/>
  <c r="V608" i="1" s="1"/>
  <c r="U298" i="1"/>
  <c r="V298" i="1" s="1"/>
  <c r="U383" i="1"/>
  <c r="V383" i="1" s="1"/>
  <c r="U417" i="1"/>
  <c r="V417" i="1" s="1"/>
  <c r="U75" i="1"/>
  <c r="V75" i="1" s="1"/>
  <c r="U498" i="1"/>
  <c r="V498" i="1" s="1"/>
  <c r="U80" i="1"/>
  <c r="V80" i="1" s="1"/>
  <c r="U472" i="1"/>
  <c r="V472" i="1" s="1"/>
  <c r="U49" i="1"/>
  <c r="V49" i="1" s="1"/>
  <c r="U850" i="1"/>
  <c r="V850" i="1" s="1"/>
  <c r="U182" i="1"/>
  <c r="V182" i="1" s="1"/>
  <c r="U356" i="1"/>
  <c r="V356" i="1" s="1"/>
  <c r="U312" i="1"/>
  <c r="V312" i="1" s="1"/>
  <c r="U732" i="1"/>
  <c r="V732" i="1" s="1"/>
  <c r="U37" i="1"/>
  <c r="V37" i="1" s="1"/>
  <c r="U284" i="1"/>
  <c r="V284" i="1" s="1"/>
  <c r="U230" i="1"/>
  <c r="V230" i="1" s="1"/>
  <c r="AI230" i="1" s="1"/>
  <c r="U81" i="1"/>
  <c r="V81" i="1" s="1"/>
  <c r="U333" i="1"/>
  <c r="V333" i="1" s="1"/>
  <c r="U726" i="1"/>
  <c r="V726" i="1" s="1"/>
  <c r="U734" i="1"/>
  <c r="V734" i="1" s="1"/>
  <c r="U836" i="1"/>
  <c r="V836" i="1" s="1"/>
  <c r="U72" i="1"/>
  <c r="V72" i="1" s="1"/>
  <c r="U736" i="1"/>
  <c r="V736" i="1" s="1"/>
  <c r="U32" i="1"/>
  <c r="V32" i="1" s="1"/>
  <c r="U550" i="1"/>
  <c r="V550" i="1" s="1"/>
  <c r="U819" i="1"/>
  <c r="V819" i="1" s="1"/>
  <c r="U727" i="1"/>
  <c r="V727" i="1" s="1"/>
  <c r="U862" i="1"/>
  <c r="V862" i="1" s="1"/>
  <c r="U728" i="1"/>
  <c r="V728" i="1" s="1"/>
  <c r="U805" i="1"/>
  <c r="V805" i="1" s="1"/>
  <c r="U849" i="1"/>
  <c r="V849" i="1" s="1"/>
  <c r="U612" i="1"/>
  <c r="V612" i="1" s="1"/>
  <c r="U800" i="1"/>
  <c r="V800" i="1" s="1"/>
  <c r="U502" i="1"/>
  <c r="V502" i="1" s="1"/>
  <c r="U729" i="1"/>
  <c r="V729" i="1" s="1"/>
  <c r="U730" i="1"/>
  <c r="V730" i="1" s="1"/>
  <c r="U367" i="1"/>
  <c r="V367" i="1" s="1"/>
  <c r="U129" i="1"/>
  <c r="V129" i="1" s="1"/>
  <c r="U763" i="1"/>
  <c r="V763" i="1" s="1"/>
  <c r="U596" i="1"/>
  <c r="V596" i="1" s="1"/>
  <c r="U655" i="1"/>
  <c r="V655" i="1" s="1"/>
  <c r="U430" i="1"/>
  <c r="V430" i="1" s="1"/>
  <c r="U418" i="1"/>
  <c r="V418" i="1" s="1"/>
  <c r="U527" i="1"/>
  <c r="V527" i="1" s="1"/>
  <c r="U802" i="1"/>
  <c r="V802" i="1" s="1"/>
  <c r="U837" i="1"/>
  <c r="V837" i="1" s="1"/>
  <c r="U152" i="1"/>
  <c r="V152" i="1" s="1"/>
  <c r="U431" i="1"/>
  <c r="V431" i="1" s="1"/>
  <c r="U659" i="1"/>
  <c r="V659" i="1" s="1"/>
  <c r="U563" i="1"/>
  <c r="V563" i="1" s="1"/>
  <c r="U357" i="1"/>
  <c r="V357" i="1" s="1"/>
  <c r="U188" i="1"/>
  <c r="V188" i="1" s="1"/>
  <c r="U473" i="1"/>
  <c r="V473" i="1" s="1"/>
  <c r="U334" i="1"/>
  <c r="V334" i="1" s="1"/>
  <c r="U17" i="1"/>
  <c r="V17" i="1" s="1"/>
  <c r="U486" i="1"/>
  <c r="V486" i="1" s="1"/>
  <c r="U409" i="1"/>
  <c r="V409" i="1" s="1"/>
  <c r="U130" i="1"/>
  <c r="V130" i="1" s="1"/>
  <c r="U50" i="1"/>
  <c r="V50" i="1" s="1"/>
  <c r="U551" i="1"/>
  <c r="V551" i="1" s="1"/>
  <c r="U766" i="1"/>
  <c r="V766" i="1" s="1"/>
  <c r="U285" i="1"/>
  <c r="V285" i="1" s="1"/>
  <c r="U683" i="1"/>
  <c r="V683" i="1" s="1"/>
  <c r="U410" i="1"/>
  <c r="V410" i="1" s="1"/>
  <c r="U588" i="1"/>
  <c r="V588" i="1" s="1"/>
  <c r="U442" i="1"/>
  <c r="V442" i="1" s="1"/>
  <c r="U170" i="1"/>
  <c r="V170" i="1" s="1"/>
  <c r="U572" i="1"/>
  <c r="V572" i="1" s="1"/>
  <c r="U440" i="1"/>
  <c r="V440" i="1" s="1"/>
  <c r="U51" i="1"/>
  <c r="V51" i="1" s="1"/>
  <c r="U248" i="1"/>
  <c r="V248" i="1" s="1"/>
  <c r="U522" i="1"/>
  <c r="V522" i="1" s="1"/>
  <c r="U382" i="1"/>
  <c r="V382" i="1" s="1"/>
  <c r="U399" i="1"/>
  <c r="V399" i="1" s="1"/>
  <c r="U142" i="1"/>
  <c r="V142" i="1" s="1"/>
  <c r="U545" i="1"/>
  <c r="V545" i="1" s="1"/>
  <c r="U474" i="1"/>
  <c r="V474" i="1" s="1"/>
  <c r="U548" i="1"/>
  <c r="V548" i="1" s="1"/>
  <c r="U838" i="1"/>
  <c r="V838" i="1" s="1"/>
  <c r="U609" i="1"/>
  <c r="V609" i="1" s="1"/>
  <c r="U546" i="1"/>
  <c r="V546" i="1" s="1"/>
  <c r="U183" i="1"/>
  <c r="V183" i="1" s="1"/>
  <c r="U782" i="1"/>
  <c r="V782" i="1" s="1"/>
  <c r="U73" i="1"/>
  <c r="V73" i="1" s="1"/>
  <c r="U629" i="1"/>
  <c r="V629" i="1" s="1"/>
  <c r="U99" i="1"/>
  <c r="V99" i="1" s="1"/>
  <c r="U432" i="1"/>
  <c r="V432" i="1" s="1"/>
  <c r="U597" i="1"/>
  <c r="V597" i="1" s="1"/>
  <c r="U547" i="1"/>
  <c r="V547" i="1" s="1"/>
  <c r="U684" i="1"/>
  <c r="V684" i="1" s="1"/>
  <c r="U774" i="1"/>
  <c r="V774" i="1" s="1"/>
  <c r="U630" i="1"/>
  <c r="V630" i="1" s="1"/>
  <c r="U100" i="1"/>
  <c r="V100" i="1" s="1"/>
  <c r="U783" i="1"/>
  <c r="V783" i="1" s="1"/>
  <c r="U458" i="1"/>
  <c r="V458" i="1" s="1"/>
  <c r="U733" i="1"/>
  <c r="V733" i="1" s="1"/>
  <c r="U786" i="1"/>
  <c r="V786" i="1" s="1"/>
  <c r="U115" i="1"/>
  <c r="V115" i="1" s="1"/>
  <c r="U631" i="1"/>
  <c r="V631" i="1" s="1"/>
  <c r="U217" i="1"/>
  <c r="V217" i="1" s="1"/>
  <c r="U487" i="1"/>
  <c r="V487" i="1" s="1"/>
  <c r="U253" i="1"/>
  <c r="V253" i="1" s="1"/>
  <c r="U632" i="1"/>
  <c r="V632" i="1" s="1"/>
  <c r="U335" i="1"/>
  <c r="V335" i="1" s="1"/>
  <c r="U433" i="1"/>
  <c r="V433" i="1" s="1"/>
  <c r="U660" i="1"/>
  <c r="V660" i="1" s="1"/>
  <c r="U787" i="1"/>
  <c r="V787" i="1" s="1"/>
  <c r="U101" i="1"/>
  <c r="V101" i="1" s="1"/>
  <c r="U393" i="1"/>
  <c r="V393" i="1" s="1"/>
  <c r="U449" i="1"/>
  <c r="V449" i="1" s="1"/>
  <c r="U121" i="1"/>
  <c r="V121" i="1" s="1"/>
  <c r="U422" i="1"/>
  <c r="V422" i="1" s="1"/>
  <c r="U851" i="1"/>
  <c r="V851" i="1" s="1"/>
  <c r="U286" i="1"/>
  <c r="V286" i="1" s="1"/>
  <c r="U441" i="1"/>
  <c r="V441" i="1" s="1"/>
  <c r="U218" i="1"/>
  <c r="V218" i="1" s="1"/>
  <c r="U264" i="1"/>
  <c r="V264" i="1" s="1"/>
  <c r="U198" i="1"/>
  <c r="V198" i="1" s="1"/>
  <c r="U184" i="1"/>
  <c r="V184" i="1" s="1"/>
  <c r="U762" i="1"/>
  <c r="V762" i="1" s="1"/>
  <c r="U153" i="1"/>
  <c r="V153" i="1" s="1"/>
  <c r="U598" i="1"/>
  <c r="V598" i="1" s="1"/>
  <c r="U231" i="1"/>
  <c r="V231" i="1" s="1"/>
  <c r="U767" i="1"/>
  <c r="V767" i="1" s="1"/>
  <c r="U613" i="1"/>
  <c r="V613" i="1" s="1"/>
  <c r="U342" i="1"/>
  <c r="V342" i="1" s="1"/>
  <c r="U803" i="1"/>
  <c r="V803" i="1" s="1"/>
  <c r="U385" i="1"/>
  <c r="V385" i="1" s="1"/>
  <c r="U358" i="1"/>
  <c r="V358" i="1" s="1"/>
  <c r="U564" i="1"/>
  <c r="V564" i="1" s="1"/>
  <c r="U513" i="1"/>
  <c r="V513" i="1" s="1"/>
  <c r="U52" i="1"/>
  <c r="V52" i="1" s="1"/>
  <c r="U154" i="1"/>
  <c r="V154" i="1" s="1"/>
  <c r="U589" i="1"/>
  <c r="V589" i="1" s="1"/>
  <c r="U219" i="1"/>
  <c r="V219" i="1" s="1"/>
  <c r="U839" i="1"/>
  <c r="V839" i="1" s="1"/>
  <c r="U419" i="1"/>
  <c r="V419" i="1" s="1"/>
  <c r="U707" i="1"/>
  <c r="V707" i="1" s="1"/>
  <c r="U685" i="1"/>
  <c r="V685" i="1" s="1"/>
  <c r="U44" i="1"/>
  <c r="V44" i="1" s="1"/>
  <c r="U827" i="1"/>
  <c r="V827" i="1" s="1"/>
  <c r="U863" i="1"/>
  <c r="V863" i="1" s="1"/>
  <c r="U810" i="1"/>
  <c r="V810" i="1" s="1"/>
  <c r="U288" i="1"/>
  <c r="V288" i="1" s="1"/>
  <c r="U573" i="1"/>
  <c r="V573" i="1" s="1"/>
  <c r="U514" i="1"/>
  <c r="V514" i="1" s="1"/>
  <c r="U90" i="1"/>
  <c r="V90" i="1" s="1"/>
  <c r="U91" i="1"/>
  <c r="V91" i="1" s="1"/>
  <c r="U232" i="1"/>
  <c r="V232" i="1" s="1"/>
  <c r="U131" i="1"/>
  <c r="V131" i="1" s="1"/>
  <c r="U336" i="1"/>
  <c r="V336" i="1" s="1"/>
  <c r="U700" i="1"/>
  <c r="V700" i="1" s="1"/>
  <c r="U775" i="1"/>
  <c r="V775" i="1" s="1"/>
  <c r="AI775" i="1" s="1"/>
  <c r="U254" i="1"/>
  <c r="V254" i="1" s="1"/>
  <c r="U515" i="1"/>
  <c r="V515" i="1" s="1"/>
  <c r="AJ795" i="1" l="1"/>
  <c r="AL230" i="1"/>
  <c r="AM230" i="1" s="1"/>
  <c r="AL722" i="1"/>
  <c r="AM722" i="1" s="1"/>
  <c r="AI659" i="1"/>
  <c r="AL659" i="1" s="1"/>
  <c r="AM659" i="1" s="1"/>
  <c r="AI325" i="1"/>
  <c r="AL325" i="1" s="1"/>
  <c r="AM325" i="1" s="1"/>
  <c r="AL725" i="1"/>
  <c r="AM725" i="1" s="1"/>
  <c r="AI709" i="1"/>
  <c r="AL709" i="1"/>
  <c r="AM709" i="1" s="1"/>
  <c r="AI563" i="1"/>
  <c r="AL563" i="1" s="1"/>
  <c r="AM563" i="1" s="1"/>
  <c r="AI680" i="1"/>
  <c r="AI456" i="1"/>
  <c r="AL456" i="1" s="1"/>
  <c r="AM456" i="1" s="1"/>
  <c r="AI593" i="1"/>
  <c r="AL593" i="1"/>
  <c r="AM593" i="1" s="1"/>
  <c r="AI764" i="1"/>
  <c r="AL764" i="1" s="1"/>
  <c r="AM764" i="1" s="1"/>
  <c r="AP682" i="1"/>
  <c r="AR682" i="1" s="1"/>
  <c r="AI724" i="1"/>
  <c r="AL724" i="1" s="1"/>
  <c r="AM724" i="1" s="1"/>
  <c r="AI603" i="1"/>
  <c r="AL603" i="1" s="1"/>
  <c r="AM603" i="1" s="1"/>
  <c r="AI278" i="1"/>
  <c r="AL278" i="1" s="1"/>
  <c r="AM278" i="1" s="1"/>
  <c r="AI391" i="1"/>
  <c r="AI844" i="1"/>
  <c r="AI301" i="1"/>
  <c r="AL301" i="1"/>
  <c r="AM301" i="1" s="1"/>
  <c r="AI789" i="1"/>
  <c r="AL789" i="1" s="1"/>
  <c r="AM789" i="1" s="1"/>
  <c r="AI542" i="1"/>
  <c r="AL542" i="1" s="1"/>
  <c r="AM542" i="1" s="1"/>
  <c r="AL728" i="1"/>
  <c r="AM728" i="1" s="1"/>
  <c r="AL614" i="1"/>
  <c r="AM614" i="1" s="1"/>
  <c r="AL178" i="1"/>
  <c r="AM178" i="1" s="1"/>
  <c r="AL790" i="1"/>
  <c r="AM790" i="1" s="1"/>
  <c r="AL813" i="1"/>
  <c r="AM813" i="1" s="1"/>
  <c r="AL329" i="1"/>
  <c r="AM329" i="1" s="1"/>
  <c r="AL721" i="1"/>
  <c r="AM721" i="1" s="1"/>
  <c r="AL654" i="1"/>
  <c r="AM654" i="1" s="1"/>
  <c r="AL449" i="1"/>
  <c r="AM449" i="1" s="1"/>
  <c r="AL415" i="1"/>
  <c r="AM415" i="1" s="1"/>
  <c r="AL273" i="1"/>
  <c r="AM273" i="1" s="1"/>
  <c r="AL544" i="1"/>
  <c r="AM544" i="1" s="1"/>
  <c r="AL469" i="1"/>
  <c r="AM469" i="1" s="1"/>
  <c r="AL649" i="1"/>
  <c r="AM649" i="1" s="1"/>
  <c r="AL314" i="1"/>
  <c r="AM314" i="1" s="1"/>
  <c r="AL746" i="1"/>
  <c r="AM746" i="1" s="1"/>
  <c r="AL320" i="1"/>
  <c r="AM320" i="1" s="1"/>
  <c r="AL307" i="1"/>
  <c r="AM307" i="1" s="1"/>
  <c r="AL856" i="1"/>
  <c r="AM856" i="1" s="1"/>
  <c r="AL667" i="1"/>
  <c r="AM667" i="1" s="1"/>
  <c r="AL309" i="1"/>
  <c r="AM309" i="1" s="1"/>
  <c r="AL124" i="1"/>
  <c r="AM124" i="1" s="1"/>
  <c r="AL197" i="1"/>
  <c r="AM197" i="1" s="1"/>
  <c r="AL515" i="1"/>
  <c r="AM515" i="1" s="1"/>
  <c r="AL784" i="1"/>
  <c r="AM784" i="1" s="1"/>
  <c r="AL504" i="1"/>
  <c r="AM504" i="1" s="1"/>
  <c r="AL460" i="1"/>
  <c r="AM460" i="1" s="1"/>
  <c r="AL611" i="1"/>
  <c r="AM611" i="1" s="1"/>
  <c r="AL674" i="1"/>
  <c r="AM674" i="1" s="1"/>
  <c r="AL796" i="1"/>
  <c r="AM796" i="1" s="1"/>
  <c r="AL528" i="1"/>
  <c r="AM528" i="1" s="1"/>
  <c r="AL561" i="1"/>
  <c r="AM561" i="1" s="1"/>
  <c r="AL103" i="1"/>
  <c r="AM103" i="1" s="1"/>
  <c r="AL777" i="1"/>
  <c r="AM777" i="1" s="1"/>
  <c r="AL253" i="1"/>
  <c r="AM253" i="1" s="1"/>
  <c r="AL701" i="1"/>
  <c r="AM701" i="1" s="1"/>
  <c r="AL287" i="1"/>
  <c r="AM287" i="1" s="1"/>
  <c r="AL803" i="1"/>
  <c r="AM803" i="1" s="1"/>
  <c r="AL255" i="1"/>
  <c r="AM255" i="1" s="1"/>
  <c r="AL792" i="1"/>
  <c r="AM792" i="1" s="1"/>
  <c r="AL359" i="1"/>
  <c r="AM359" i="1" s="1"/>
  <c r="AL801" i="1"/>
  <c r="AM801" i="1" s="1"/>
  <c r="AL626" i="1"/>
  <c r="AM626" i="1" s="1"/>
  <c r="AL732" i="1"/>
  <c r="AM732" i="1" s="1"/>
  <c r="AL200" i="1"/>
  <c r="AM200" i="1" s="1"/>
  <c r="AL579" i="1"/>
  <c r="AM579" i="1" s="1"/>
  <c r="AL185" i="1"/>
  <c r="AM185" i="1" s="1"/>
  <c r="AL805" i="1"/>
  <c r="AM805" i="1" s="1"/>
  <c r="AL837" i="1"/>
  <c r="AM837" i="1" s="1"/>
  <c r="AL845" i="1"/>
  <c r="AM845" i="1" s="1"/>
  <c r="AL284" i="1"/>
  <c r="AM284" i="1" s="1"/>
  <c r="AL393" i="1"/>
  <c r="AM393" i="1" s="1"/>
  <c r="AL737" i="1"/>
  <c r="AM737" i="1" s="1"/>
  <c r="AL175" i="1"/>
  <c r="AM175" i="1" s="1"/>
  <c r="AL188" i="1"/>
  <c r="AM188" i="1" s="1"/>
  <c r="AL296" i="1"/>
  <c r="AM296" i="1" s="1"/>
  <c r="AL340" i="1"/>
  <c r="AM340" i="1" s="1"/>
  <c r="AL820" i="1"/>
  <c r="AM820" i="1" s="1"/>
  <c r="AL236" i="1"/>
  <c r="AM236" i="1" s="1"/>
  <c r="AL258" i="1"/>
  <c r="AM258" i="1" s="1"/>
  <c r="AL195" i="1"/>
  <c r="AM195" i="1" s="1"/>
  <c r="AL552" i="1"/>
  <c r="AM552" i="1" s="1"/>
  <c r="AL740" i="1"/>
  <c r="AM740" i="1" s="1"/>
  <c r="AL211" i="1"/>
  <c r="AM211" i="1" s="1"/>
  <c r="AL193" i="1"/>
  <c r="AM193" i="1" s="1"/>
  <c r="AL270" i="1"/>
  <c r="AM270" i="1" s="1"/>
  <c r="AL670" i="1"/>
  <c r="AM670" i="1" s="1"/>
  <c r="AL407" i="1"/>
  <c r="AM407" i="1" s="1"/>
  <c r="AL646" i="1"/>
  <c r="AM646" i="1" s="1"/>
  <c r="AL345" i="1"/>
  <c r="AM345" i="1" s="1"/>
  <c r="AL383" i="1"/>
  <c r="AM383" i="1" s="1"/>
  <c r="AL437" i="1"/>
  <c r="AM437" i="1" s="1"/>
  <c r="AL685" i="1"/>
  <c r="AM685" i="1" s="1"/>
  <c r="AL538" i="1"/>
  <c r="AM538" i="1" s="1"/>
  <c r="AL850" i="1"/>
  <c r="AM850" i="1" s="1"/>
  <c r="AL133" i="1"/>
  <c r="AM133" i="1" s="1"/>
  <c r="AL141" i="1"/>
  <c r="AM141" i="1" s="1"/>
  <c r="AL683" i="1"/>
  <c r="AM683" i="1" s="1"/>
  <c r="AL121" i="1"/>
  <c r="AM121" i="1" s="1"/>
  <c r="AL183" i="1"/>
  <c r="AM183" i="1" s="1"/>
  <c r="AL282" i="1"/>
  <c r="AM282" i="1" s="1"/>
  <c r="AL748" i="1"/>
  <c r="AM748" i="1" s="1"/>
  <c r="AL853" i="1"/>
  <c r="AM853" i="1" s="1"/>
  <c r="AL524" i="1"/>
  <c r="AM524" i="1" s="1"/>
  <c r="AL713" i="1"/>
  <c r="AM713" i="1" s="1"/>
  <c r="AL250" i="1"/>
  <c r="AM250" i="1" s="1"/>
  <c r="AL571" i="1"/>
  <c r="AM571" i="1" s="1"/>
  <c r="AL478" i="1"/>
  <c r="AM478" i="1" s="1"/>
  <c r="AL822" i="1"/>
  <c r="AM822" i="1" s="1"/>
  <c r="AL135" i="1"/>
  <c r="AM135" i="1" s="1"/>
  <c r="AL833" i="1"/>
  <c r="AM833" i="1" s="1"/>
  <c r="AL128" i="1"/>
  <c r="AM128" i="1" s="1"/>
  <c r="AL370" i="1"/>
  <c r="AM370" i="1" s="1"/>
  <c r="AL798" i="1"/>
  <c r="AM798" i="1" s="1"/>
  <c r="AL762" i="1"/>
  <c r="AM762" i="1" s="1"/>
  <c r="AL698" i="1"/>
  <c r="AM698" i="1" s="1"/>
  <c r="AL94" i="1"/>
  <c r="AM94" i="1" s="1"/>
  <c r="AL157" i="1"/>
  <c r="AM157" i="1" s="1"/>
  <c r="AL775" i="1"/>
  <c r="AM775" i="1" s="1"/>
  <c r="AB65" i="1"/>
  <c r="AN65" i="1" s="1"/>
  <c r="AB685" i="1"/>
  <c r="AB198" i="1"/>
  <c r="AN198" i="1" s="1"/>
  <c r="AB99" i="1"/>
  <c r="AB763" i="1"/>
  <c r="AB472" i="1"/>
  <c r="AN472" i="1" s="1"/>
  <c r="AB408" i="1"/>
  <c r="AN408" i="1" s="1"/>
  <c r="AB617" i="1"/>
  <c r="AN617" i="1" s="1"/>
  <c r="AB416" i="1"/>
  <c r="AN416" i="1" s="1"/>
  <c r="AB34" i="1"/>
  <c r="AB302" i="1"/>
  <c r="AB273" i="1"/>
  <c r="AB388" i="1"/>
  <c r="AN388" i="1" s="1"/>
  <c r="AB854" i="1"/>
  <c r="AB453" i="1"/>
  <c r="AN453" i="1" s="1"/>
  <c r="AB823" i="1"/>
  <c r="AN823" i="1" s="1"/>
  <c r="AB144" i="1"/>
  <c r="AN144" i="1" s="1"/>
  <c r="AB516" i="1"/>
  <c r="AN516" i="1" s="1"/>
  <c r="AB381" i="1"/>
  <c r="AN381" i="1" s="1"/>
  <c r="AB314" i="1"/>
  <c r="AB840" i="1"/>
  <c r="AB701" i="1"/>
  <c r="AB259" i="1"/>
  <c r="AN259" i="1" s="1"/>
  <c r="AB618" i="1"/>
  <c r="AN618" i="1" s="1"/>
  <c r="AB36" i="1"/>
  <c r="AB167" i="1"/>
  <c r="AN167" i="1" s="1"/>
  <c r="AB842" i="1"/>
  <c r="AB84" i="1"/>
  <c r="AN84" i="1" s="1"/>
  <c r="AB23" i="1"/>
  <c r="AB173" i="1"/>
  <c r="AN173" i="1" s="1"/>
  <c r="AB444" i="1"/>
  <c r="AN444" i="1" s="1"/>
  <c r="AB814" i="1"/>
  <c r="AN814" i="1" s="1"/>
  <c r="AB534" i="1"/>
  <c r="AN534" i="1" s="1"/>
  <c r="AB758" i="1"/>
  <c r="AN758" i="1" s="1"/>
  <c r="AB535" i="1"/>
  <c r="AN535" i="1" s="1"/>
  <c r="AB202" i="1"/>
  <c r="AN202" i="1" s="1"/>
  <c r="AB581" i="1"/>
  <c r="AN581" i="1" s="1"/>
  <c r="AB25" i="1"/>
  <c r="AB54" i="1"/>
  <c r="AN54" i="1" s="1"/>
  <c r="AB864" i="1"/>
  <c r="AB518" i="1"/>
  <c r="AN518" i="1" s="1"/>
  <c r="AB138" i="1"/>
  <c r="AN138" i="1" s="1"/>
  <c r="AB13" i="1"/>
  <c r="AN13" i="1" s="1"/>
  <c r="AB686" i="1"/>
  <c r="AN686" i="1" s="1"/>
  <c r="AB574" i="1"/>
  <c r="AN574" i="1" s="1"/>
  <c r="AB251" i="1"/>
  <c r="AN251" i="1" s="1"/>
  <c r="AB795" i="1"/>
  <c r="AB330" i="1"/>
  <c r="AN330" i="1" s="1"/>
  <c r="AB29" i="1"/>
  <c r="AB483" i="1"/>
  <c r="AN483" i="1" s="1"/>
  <c r="AB71" i="1"/>
  <c r="AN71" i="1" s="1"/>
  <c r="AB287" i="1"/>
  <c r="AB305" i="1"/>
  <c r="AB624" i="1"/>
  <c r="AN624" i="1" s="1"/>
  <c r="AB316" i="1"/>
  <c r="AN316" i="1" s="1"/>
  <c r="AB799" i="1"/>
  <c r="AB372" i="1"/>
  <c r="AN372" i="1" s="1"/>
  <c r="AB341" i="1"/>
  <c r="AN341" i="1" s="1"/>
  <c r="AB429" i="1"/>
  <c r="AN429" i="1" s="1"/>
  <c r="AB542" i="1"/>
  <c r="AB113" i="1"/>
  <c r="AN113" i="1" s="1"/>
  <c r="AB459" i="1"/>
  <c r="AB180" i="1"/>
  <c r="AN180" i="1" s="1"/>
  <c r="AB641" i="1"/>
  <c r="AN641" i="1" s="1"/>
  <c r="AB526" i="1"/>
  <c r="AB484" i="1"/>
  <c r="AN484" i="1" s="1"/>
  <c r="AB229" i="1"/>
  <c r="AN229" i="1" s="1"/>
  <c r="AB306" i="1"/>
  <c r="AB56" i="1"/>
  <c r="AB694" i="1"/>
  <c r="AB75" i="1"/>
  <c r="AN75" i="1" s="1"/>
  <c r="AB312" i="1"/>
  <c r="AN312" i="1" s="1"/>
  <c r="AB734" i="1"/>
  <c r="AB862" i="1"/>
  <c r="AN862" i="1" s="1"/>
  <c r="AB730" i="1"/>
  <c r="AN730" i="1" s="1"/>
  <c r="AB527" i="1"/>
  <c r="AB188" i="1"/>
  <c r="AB551" i="1"/>
  <c r="AB170" i="1"/>
  <c r="AN170" i="1" s="1"/>
  <c r="AB142" i="1"/>
  <c r="AN142" i="1" s="1"/>
  <c r="AB782" i="1"/>
  <c r="AN782" i="1" s="1"/>
  <c r="AB774" i="1"/>
  <c r="AB631" i="1"/>
  <c r="AN631" i="1" s="1"/>
  <c r="AB787" i="1"/>
  <c r="AB441" i="1"/>
  <c r="AN441" i="1" s="1"/>
  <c r="AB741" i="1"/>
  <c r="AN741" i="1" s="1"/>
  <c r="AB424" i="1"/>
  <c r="AN424" i="1" s="1"/>
  <c r="AB83" i="1"/>
  <c r="AN83" i="1" s="1"/>
  <c r="AB575" i="1"/>
  <c r="AN575" i="1" s="1"/>
  <c r="AB46" i="1"/>
  <c r="AN46" i="1" s="1"/>
  <c r="AB821" i="1"/>
  <c r="AB461" i="1"/>
  <c r="AN461" i="1" s="1"/>
  <c r="AB201" i="1"/>
  <c r="AN201" i="1" s="1"/>
  <c r="AB742" i="1"/>
  <c r="AN742" i="1" s="1"/>
  <c r="AB85" i="1"/>
  <c r="AB60" i="1"/>
  <c r="AN60" i="1" s="1"/>
  <c r="AB749" i="1"/>
  <c r="AN749" i="1" s="1"/>
  <c r="AB256" i="1"/>
  <c r="AN256" i="1" s="1"/>
  <c r="AB191" i="1"/>
  <c r="AB768" i="1"/>
  <c r="AN768" i="1" s="1"/>
  <c r="AB77" i="1"/>
  <c r="AN77" i="1" s="1"/>
  <c r="AB556" i="1"/>
  <c r="AN556" i="1" s="1"/>
  <c r="AB714" i="1"/>
  <c r="AN714" i="1" s="1"/>
  <c r="AB671" i="1"/>
  <c r="AN671" i="1" s="1"/>
  <c r="AB328" i="1"/>
  <c r="AB362" i="1"/>
  <c r="AN362" i="1" s="1"/>
  <c r="AB567" i="1"/>
  <c r="AN567" i="1" s="1"/>
  <c r="AB673" i="1"/>
  <c r="AB845" i="1"/>
  <c r="AB784" i="1"/>
  <c r="AB825" i="1"/>
  <c r="AN825" i="1" s="1"/>
  <c r="AB68" i="1"/>
  <c r="AB315" i="1"/>
  <c r="AN315" i="1" s="1"/>
  <c r="AB125" i="1"/>
  <c r="AB653" i="1"/>
  <c r="AB275" i="1"/>
  <c r="AN275" i="1" s="1"/>
  <c r="AB738" i="1"/>
  <c r="AN738" i="1" s="1"/>
  <c r="AB207" i="1"/>
  <c r="AN207" i="1" s="1"/>
  <c r="AB344" i="1"/>
  <c r="AB647" i="1"/>
  <c r="AN647" i="1" s="1"/>
  <c r="AB428" i="1"/>
  <c r="AN428" i="1" s="1"/>
  <c r="AB648" i="1"/>
  <c r="AB43" i="1"/>
  <c r="AN43" i="1" s="1"/>
  <c r="AB209" i="1"/>
  <c r="AN209" i="1" s="1"/>
  <c r="AB457" i="1"/>
  <c r="AN457" i="1" s="1"/>
  <c r="AB560" i="1"/>
  <c r="AB228" i="1"/>
  <c r="AN228" i="1" s="1"/>
  <c r="AB470" i="1"/>
  <c r="AN470" i="1" s="1"/>
  <c r="AB114" i="1"/>
  <c r="AN114" i="1" s="1"/>
  <c r="AB280" i="1"/>
  <c r="AB725" i="1"/>
  <c r="AB127" i="1"/>
  <c r="AB642" i="1"/>
  <c r="AN642" i="1" s="1"/>
  <c r="AB731" i="1"/>
  <c r="AB128" i="1"/>
  <c r="AB417" i="1"/>
  <c r="AN417" i="1" s="1"/>
  <c r="AB356" i="1"/>
  <c r="AN356" i="1" s="1"/>
  <c r="AB726" i="1"/>
  <c r="AN726" i="1" s="1"/>
  <c r="AB727" i="1"/>
  <c r="AB729" i="1"/>
  <c r="AN729" i="1" s="1"/>
  <c r="AB418" i="1"/>
  <c r="AN418" i="1" s="1"/>
  <c r="AB357" i="1"/>
  <c r="AN357" i="1" s="1"/>
  <c r="AB50" i="1"/>
  <c r="AN50" i="1" s="1"/>
  <c r="AB442" i="1"/>
  <c r="AN442" i="1" s="1"/>
  <c r="AB399" i="1"/>
  <c r="AN399" i="1" s="1"/>
  <c r="AB183" i="1"/>
  <c r="AB684" i="1"/>
  <c r="AB115" i="1"/>
  <c r="AN115" i="1" s="1"/>
  <c r="AB660" i="1"/>
  <c r="AN660" i="1" s="1"/>
  <c r="AB286" i="1"/>
  <c r="AB598" i="1"/>
  <c r="AN598" i="1" s="1"/>
  <c r="AB564" i="1"/>
  <c r="AN564" i="1" s="1"/>
  <c r="AB707" i="1"/>
  <c r="AN707" i="1" s="1"/>
  <c r="AB514" i="1"/>
  <c r="AB254" i="1"/>
  <c r="AB219" i="1"/>
  <c r="AN219" i="1" s="1"/>
  <c r="AB121" i="1"/>
  <c r="AB838" i="1"/>
  <c r="AN838" i="1" s="1"/>
  <c r="AB683" i="1"/>
  <c r="AB431" i="1"/>
  <c r="AN431" i="1" s="1"/>
  <c r="AB612" i="1"/>
  <c r="AB608" i="1"/>
  <c r="AB562" i="1"/>
  <c r="AB828" i="1"/>
  <c r="AN828" i="1" s="1"/>
  <c r="AB346" i="1"/>
  <c r="AN346" i="1" s="1"/>
  <c r="AB520" i="1"/>
  <c r="AN520" i="1" s="1"/>
  <c r="AB126" i="1"/>
  <c r="AB151" i="1"/>
  <c r="AN151" i="1" s="1"/>
  <c r="AB797" i="1"/>
  <c r="AB450" i="1"/>
  <c r="AN450" i="1" s="1"/>
  <c r="AB519" i="1"/>
  <c r="AN519" i="1" s="1"/>
  <c r="AB702" i="1"/>
  <c r="AN702" i="1" s="1"/>
  <c r="AB451" i="1"/>
  <c r="AN451" i="1" s="1"/>
  <c r="AB35" i="1"/>
  <c r="AB711" i="1"/>
  <c r="AN711" i="1" s="1"/>
  <c r="AB709" i="1"/>
  <c r="AB476" i="1"/>
  <c r="AN476" i="1" s="1"/>
  <c r="AL127" i="1"/>
  <c r="AM127" i="1" s="1"/>
  <c r="AL681" i="1"/>
  <c r="AM681" i="1" s="1"/>
  <c r="AL24" i="1"/>
  <c r="AM24" i="1" s="1"/>
  <c r="AL695" i="1"/>
  <c r="AM695" i="1" s="1"/>
  <c r="AI679" i="1"/>
  <c r="AL679" i="1" s="1"/>
  <c r="AM679" i="1" s="1"/>
  <c r="AL344" i="1"/>
  <c r="AL302" i="1"/>
  <c r="AM302" i="1" s="1"/>
  <c r="AL720" i="1"/>
  <c r="AM720" i="1" s="1"/>
  <c r="AL653" i="1"/>
  <c r="AM653" i="1" s="1"/>
  <c r="AL605" i="1"/>
  <c r="AM605" i="1" s="1"/>
  <c r="AL125" i="1"/>
  <c r="AM125" i="1" s="1"/>
  <c r="AI68" i="1"/>
  <c r="AL68" i="1" s="1"/>
  <c r="AM68" i="1" s="1"/>
  <c r="AL319" i="1"/>
  <c r="AM319" i="1" s="1"/>
  <c r="AI854" i="1"/>
  <c r="AL854" i="1" s="1"/>
  <c r="AM854" i="1" s="1"/>
  <c r="AI592" i="1"/>
  <c r="AL592" i="1" s="1"/>
  <c r="AM592" i="1" s="1"/>
  <c r="AL578" i="1"/>
  <c r="AM578" i="1" s="1"/>
  <c r="AL134" i="1"/>
  <c r="AM134" i="1" s="1"/>
  <c r="AI843" i="1"/>
  <c r="AL843" i="1" s="1"/>
  <c r="AM843" i="1" s="1"/>
  <c r="AI234" i="1"/>
  <c r="AL234" i="1" s="1"/>
  <c r="AM234" i="1" s="1"/>
  <c r="AI308" i="1"/>
  <c r="AL308" i="1" s="1"/>
  <c r="AM308" i="1" s="1"/>
  <c r="AL821" i="1"/>
  <c r="AM821" i="1" s="1"/>
  <c r="AL747" i="1"/>
  <c r="AM747" i="1" s="1"/>
  <c r="AB336" i="1"/>
  <c r="AN336" i="1" s="1"/>
  <c r="AB863" i="1"/>
  <c r="AN863" i="1" s="1"/>
  <c r="AB513" i="1"/>
  <c r="AN513" i="1" s="1"/>
  <c r="AB184" i="1"/>
  <c r="AB632" i="1"/>
  <c r="AN632" i="1" s="1"/>
  <c r="AB432" i="1"/>
  <c r="AN432" i="1" s="1"/>
  <c r="AB248" i="1"/>
  <c r="AN248" i="1" s="1"/>
  <c r="AB486" i="1"/>
  <c r="AN486" i="1" s="1"/>
  <c r="AB596" i="1"/>
  <c r="AN596" i="1" s="1"/>
  <c r="AB32" i="1"/>
  <c r="AB49" i="1"/>
  <c r="AN49" i="1" s="1"/>
  <c r="AB628" i="1"/>
  <c r="AN628" i="1" s="1"/>
  <c r="AB571" i="1"/>
  <c r="AB281" i="1"/>
  <c r="AB252" i="1"/>
  <c r="AB616" i="1"/>
  <c r="AN616" i="1" s="1"/>
  <c r="AB16" i="1"/>
  <c r="AN16" i="1" s="1"/>
  <c r="AB804" i="1"/>
  <c r="AB785" i="1"/>
  <c r="AN785" i="1" s="1"/>
  <c r="AB371" i="1"/>
  <c r="AN371" i="1" s="1"/>
  <c r="AB118" i="1"/>
  <c r="AN118" i="1" s="1"/>
  <c r="AB761" i="1"/>
  <c r="AB806" i="1"/>
  <c r="AN806" i="1" s="1"/>
  <c r="AB196" i="1"/>
  <c r="AB716" i="1"/>
  <c r="AN716" i="1" s="1"/>
  <c r="AB78" i="1"/>
  <c r="AN78" i="1" s="1"/>
  <c r="AB250" i="1"/>
  <c r="AB161" i="1"/>
  <c r="AN161" i="1" s="1"/>
  <c r="AB713" i="1"/>
  <c r="AB524" i="1"/>
  <c r="AB267" i="1"/>
  <c r="AB853" i="1"/>
  <c r="AB39" i="1"/>
  <c r="AN39" i="1" s="1"/>
  <c r="AB322" i="1"/>
  <c r="AN322" i="1" s="1"/>
  <c r="AB649" i="1"/>
  <c r="AB20" i="1"/>
  <c r="AB131" i="1"/>
  <c r="AB803" i="1"/>
  <c r="AB253" i="1"/>
  <c r="AB51" i="1"/>
  <c r="AN51" i="1" s="1"/>
  <c r="AB17" i="1"/>
  <c r="AN17" i="1" s="1"/>
  <c r="AB736" i="1"/>
  <c r="AB89" i="1"/>
  <c r="AN89" i="1" s="1"/>
  <c r="AB724" i="1"/>
  <c r="AB540" i="1"/>
  <c r="AN540" i="1" s="1"/>
  <c r="AB695" i="1"/>
  <c r="AB96" i="1"/>
  <c r="AN96" i="1" s="1"/>
  <c r="AB340" i="1"/>
  <c r="AB310" i="1"/>
  <c r="AN310" i="1" s="1"/>
  <c r="AB67" i="1"/>
  <c r="AN67" i="1" s="1"/>
  <c r="AB214" i="1"/>
  <c r="AN214" i="1" s="1"/>
  <c r="AB172" i="1"/>
  <c r="AN172" i="1" s="1"/>
  <c r="AB308" i="1"/>
  <c r="AB90" i="1"/>
  <c r="AN90" i="1" s="1"/>
  <c r="AB342" i="1"/>
  <c r="AN342" i="1" s="1"/>
  <c r="AB458" i="1"/>
  <c r="AN458" i="1" s="1"/>
  <c r="AB230" i="1"/>
  <c r="AN230" i="1" s="1"/>
  <c r="AB723" i="1"/>
  <c r="AN723" i="1" s="1"/>
  <c r="AB293" i="1"/>
  <c r="AB427" i="1"/>
  <c r="AN427" i="1" s="1"/>
  <c r="AB482" i="1"/>
  <c r="AN482" i="1" s="1"/>
  <c r="AB496" i="1"/>
  <c r="AN496" i="1" s="1"/>
  <c r="AB759" i="1"/>
  <c r="AN759" i="1" s="1"/>
  <c r="AB174" i="1"/>
  <c r="AB159" i="1"/>
  <c r="AN159" i="1" s="1"/>
  <c r="AB491" i="1"/>
  <c r="AN491" i="1" s="1"/>
  <c r="AB505" i="1"/>
  <c r="AN505" i="1" s="1"/>
  <c r="AB515" i="1"/>
  <c r="AB810" i="1"/>
  <c r="AB589" i="1"/>
  <c r="AN589" i="1" s="1"/>
  <c r="AB231" i="1"/>
  <c r="AN231" i="1" s="1"/>
  <c r="AB449" i="1"/>
  <c r="AB783" i="1"/>
  <c r="AB548" i="1"/>
  <c r="AN548" i="1" s="1"/>
  <c r="AB285" i="1"/>
  <c r="AN285" i="1" s="1"/>
  <c r="AB152" i="1"/>
  <c r="AN152" i="1" s="1"/>
  <c r="AB849" i="1"/>
  <c r="AB284" i="1"/>
  <c r="AB147" i="1"/>
  <c r="AN147" i="1" s="1"/>
  <c r="AB627" i="1"/>
  <c r="AN627" i="1" s="1"/>
  <c r="AB601" i="1"/>
  <c r="AB279" i="1"/>
  <c r="AB681" i="1"/>
  <c r="AB543" i="1"/>
  <c r="AB820" i="1"/>
  <c r="AB166" i="1"/>
  <c r="AN166" i="1" s="1"/>
  <c r="AB679" i="1"/>
  <c r="AB586" i="1"/>
  <c r="AN586" i="1" s="1"/>
  <c r="AB421" i="1"/>
  <c r="AN421" i="1" s="1"/>
  <c r="AB676" i="1"/>
  <c r="AN676" i="1" s="1"/>
  <c r="AB509" i="1"/>
  <c r="AN509" i="1" s="1"/>
  <c r="AB176" i="1"/>
  <c r="AB396" i="1"/>
  <c r="AN396" i="1" s="1"/>
  <c r="AB296" i="1"/>
  <c r="AB517" i="1"/>
  <c r="AN517" i="1" s="1"/>
  <c r="AB644" i="1"/>
  <c r="AB303" i="1"/>
  <c r="AB326" i="1"/>
  <c r="AN326" i="1" s="1"/>
  <c r="AB22" i="1"/>
  <c r="AB266" i="1"/>
  <c r="AB664" i="1"/>
  <c r="AN664" i="1" s="1"/>
  <c r="AB697" i="1"/>
  <c r="AB490" i="1"/>
  <c r="AN490" i="1" s="1"/>
  <c r="AL317" i="1"/>
  <c r="AM317" i="1" s="1"/>
  <c r="AL761" i="1"/>
  <c r="AM761" i="1" s="1"/>
  <c r="AL468" i="1"/>
  <c r="AM468" i="1" s="1"/>
  <c r="AI390" i="1"/>
  <c r="AL390" i="1" s="1"/>
  <c r="AM390" i="1" s="1"/>
  <c r="AL690" i="1"/>
  <c r="AM690" i="1" s="1"/>
  <c r="AI864" i="1"/>
  <c r="AL864" i="1" s="1"/>
  <c r="AI53" i="1"/>
  <c r="AL53" i="1" s="1"/>
  <c r="AM53" i="1" s="1"/>
  <c r="AL35" i="1"/>
  <c r="AL23" i="1"/>
  <c r="AM23" i="1" s="1"/>
  <c r="AL840" i="1"/>
  <c r="AM840" i="1" s="1"/>
  <c r="AL795" i="1"/>
  <c r="AM795" i="1" s="1"/>
  <c r="AL268" i="1"/>
  <c r="AM268" i="1" s="1"/>
  <c r="AH184" i="1"/>
  <c r="AL184" i="1" s="1"/>
  <c r="AH56" i="1"/>
  <c r="AL56" i="1" s="1"/>
  <c r="AM56" i="1" s="1"/>
  <c r="AH252" i="1"/>
  <c r="AL252" i="1" s="1"/>
  <c r="AM252" i="1" s="1"/>
  <c r="AH852" i="1"/>
  <c r="AL852" i="1" s="1"/>
  <c r="AM852" i="1" s="1"/>
  <c r="AH290" i="1"/>
  <c r="AL290" i="1" s="1"/>
  <c r="AM290" i="1" s="1"/>
  <c r="AH29" i="1"/>
  <c r="AL29" i="1" s="1"/>
  <c r="AM29" i="1" s="1"/>
  <c r="AH174" i="1"/>
  <c r="AL174" i="1" s="1"/>
  <c r="AM174" i="1" s="1"/>
  <c r="AH842" i="1"/>
  <c r="AL842" i="1" s="1"/>
  <c r="AM842" i="1" s="1"/>
  <c r="AH265" i="1"/>
  <c r="AL265" i="1" s="1"/>
  <c r="AM265" i="1" s="1"/>
  <c r="AH36" i="1"/>
  <c r="AL36" i="1" s="1"/>
  <c r="AM36" i="1" s="1"/>
  <c r="AH810" i="1"/>
  <c r="AL810" i="1" s="1"/>
  <c r="AM810" i="1" s="1"/>
  <c r="AH281" i="1"/>
  <c r="AL281" i="1" s="1"/>
  <c r="AM281" i="1" s="1"/>
  <c r="AH526" i="1"/>
  <c r="AL526" i="1" s="1"/>
  <c r="AM526" i="1" s="1"/>
  <c r="AH503" i="1"/>
  <c r="AL503" i="1" s="1"/>
  <c r="AM503" i="1" s="1"/>
  <c r="AH305" i="1"/>
  <c r="AL305" i="1" s="1"/>
  <c r="AH537" i="1"/>
  <c r="AL537" i="1" s="1"/>
  <c r="AM537" i="1" s="1"/>
  <c r="AH267" i="1"/>
  <c r="AL267" i="1" s="1"/>
  <c r="AM267" i="1" s="1"/>
  <c r="AH20" i="1"/>
  <c r="AL20" i="1" s="1"/>
  <c r="AM20" i="1" s="1"/>
  <c r="AL527" i="1"/>
  <c r="AM527" i="1" s="1"/>
  <c r="AL734" i="1"/>
  <c r="AM734" i="1" s="1"/>
  <c r="AH694" i="1"/>
  <c r="AL694" i="1" s="1"/>
  <c r="AM694" i="1" s="1"/>
  <c r="AL306" i="1"/>
  <c r="AL459" i="1"/>
  <c r="AM459" i="1" s="1"/>
  <c r="AL293" i="1"/>
  <c r="AL34" i="1"/>
  <c r="AM34" i="1" s="1"/>
  <c r="AI848" i="1"/>
  <c r="AL848" i="1" s="1"/>
  <c r="AM848" i="1" s="1"/>
  <c r="AL797" i="1"/>
  <c r="AI194" i="1"/>
  <c r="AL194" i="1" s="1"/>
  <c r="AM194" i="1" s="1"/>
  <c r="AL131" i="1"/>
  <c r="AM131" i="1" s="1"/>
  <c r="AL286" i="1"/>
  <c r="AM286" i="1" s="1"/>
  <c r="AL99" i="1"/>
  <c r="AM99" i="1" s="1"/>
  <c r="AL727" i="1"/>
  <c r="AM727" i="1" s="1"/>
  <c r="AL731" i="1"/>
  <c r="AM731" i="1" s="1"/>
  <c r="AH601" i="1"/>
  <c r="AL601" i="1" s="1"/>
  <c r="AL154" i="1"/>
  <c r="AM154" i="1" s="1"/>
  <c r="AH358" i="1"/>
  <c r="AL358" i="1" s="1"/>
  <c r="AM358" i="1" s="1"/>
  <c r="AH613" i="1"/>
  <c r="AL613" i="1" s="1"/>
  <c r="AM613" i="1" s="1"/>
  <c r="AH100" i="1"/>
  <c r="AL100" i="1" s="1"/>
  <c r="AM100" i="1" s="1"/>
  <c r="AL382" i="1"/>
  <c r="AM382" i="1" s="1"/>
  <c r="AH502" i="1"/>
  <c r="AL502" i="1" s="1"/>
  <c r="AM502" i="1" s="1"/>
  <c r="AL819" i="1"/>
  <c r="AM819" i="1" s="1"/>
  <c r="AL37" i="1"/>
  <c r="AM37" i="1" s="1"/>
  <c r="AH182" i="1"/>
  <c r="AL182" i="1" s="1"/>
  <c r="AM182" i="1" s="1"/>
  <c r="AL80" i="1"/>
  <c r="AM80" i="1" s="1"/>
  <c r="AL791" i="1"/>
  <c r="AM791" i="1" s="1"/>
  <c r="AH735" i="1"/>
  <c r="AL735" i="1" s="1"/>
  <c r="AM735" i="1" s="1"/>
  <c r="AH283" i="1"/>
  <c r="AL283" i="1" s="1"/>
  <c r="AM283" i="1" s="1"/>
  <c r="AH181" i="1"/>
  <c r="AL181" i="1" s="1"/>
  <c r="AM181" i="1" s="1"/>
  <c r="AL855" i="1"/>
  <c r="AM855" i="1" s="1"/>
  <c r="AH28" i="1"/>
  <c r="AL28" i="1" s="1"/>
  <c r="AM28" i="1" s="1"/>
  <c r="AH692" i="1"/>
  <c r="AL692" i="1" s="1"/>
  <c r="AM692" i="1" s="1"/>
  <c r="AL773" i="1"/>
  <c r="AM773" i="1" s="1"/>
  <c r="AL257" i="1"/>
  <c r="AM257" i="1" s="1"/>
  <c r="AH739" i="1"/>
  <c r="AL739" i="1" s="1"/>
  <c r="AM739" i="1" s="1"/>
  <c r="AH811" i="1"/>
  <c r="AL811" i="1" s="1"/>
  <c r="AM811" i="1" s="1"/>
  <c r="AL98" i="1"/>
  <c r="AM98" i="1" s="1"/>
  <c r="AH600" i="1"/>
  <c r="AL600" i="1" s="1"/>
  <c r="AM600" i="1" s="1"/>
  <c r="AH79" i="1"/>
  <c r="AL79" i="1" s="1"/>
  <c r="AM79" i="1" s="1"/>
  <c r="AH599" i="1"/>
  <c r="AL599" i="1" s="1"/>
  <c r="AM599" i="1" s="1"/>
  <c r="AH610" i="1"/>
  <c r="AL610" i="1" s="1"/>
  <c r="AM610" i="1" s="1"/>
  <c r="AI88" i="1"/>
  <c r="AL88" i="1" s="1"/>
  <c r="AM88" i="1" s="1"/>
  <c r="AI392" i="1"/>
  <c r="AL392" i="1" s="1"/>
  <c r="AM392" i="1" s="1"/>
  <c r="AI455" i="1"/>
  <c r="AL455" i="1" s="1"/>
  <c r="AM455" i="1" s="1"/>
  <c r="AH187" i="1"/>
  <c r="AL187" i="1" s="1"/>
  <c r="AM187" i="1" s="1"/>
  <c r="AH406" i="1"/>
  <c r="AL406" i="1" s="1"/>
  <c r="AM406" i="1" s="1"/>
  <c r="AH607" i="1"/>
  <c r="AL607" i="1" s="1"/>
  <c r="AM607" i="1" s="1"/>
  <c r="AL645" i="1"/>
  <c r="AM645" i="1" s="1"/>
  <c r="AL448" i="1"/>
  <c r="AM448" i="1" s="1"/>
  <c r="AH177" i="1"/>
  <c r="AL177" i="1" s="1"/>
  <c r="AM177" i="1" s="1"/>
  <c r="AL776" i="1"/>
  <c r="AM776" i="1" s="1"/>
  <c r="AL313" i="1"/>
  <c r="AM313" i="1" s="1"/>
  <c r="AL339" i="1"/>
  <c r="AM339" i="1" s="1"/>
  <c r="AL369" i="1"/>
  <c r="AM369" i="1" s="1"/>
  <c r="AH192" i="1"/>
  <c r="AL192" i="1" s="1"/>
  <c r="AM192" i="1" s="1"/>
  <c r="AL832" i="1"/>
  <c r="AM832" i="1" s="1"/>
  <c r="AH793" i="1"/>
  <c r="AL793" i="1" s="1"/>
  <c r="AM793" i="1" s="1"/>
  <c r="AL602" i="1"/>
  <c r="AM602" i="1" s="1"/>
  <c r="AL691" i="1"/>
  <c r="AM691" i="1" s="1"/>
  <c r="AH269" i="1"/>
  <c r="AL269" i="1" s="1"/>
  <c r="AM269" i="1" s="1"/>
  <c r="AH30" i="1"/>
  <c r="AL30" i="1" s="1"/>
  <c r="AM30" i="1" s="1"/>
  <c r="AH688" i="1"/>
  <c r="AL688" i="1" s="1"/>
  <c r="AM688" i="1" s="1"/>
  <c r="AI324" i="1"/>
  <c r="AL324" i="1" s="1"/>
  <c r="AM324" i="1" s="1"/>
  <c r="AL666" i="1"/>
  <c r="AM666" i="1" s="1"/>
  <c r="AH93" i="1"/>
  <c r="AL93" i="1" s="1"/>
  <c r="AM93" i="1" s="1"/>
  <c r="AL318" i="1"/>
  <c r="AM318" i="1" s="1"/>
  <c r="AL523" i="1"/>
  <c r="AM523" i="1" s="1"/>
  <c r="AI132" i="1"/>
  <c r="AL132" i="1" s="1"/>
  <c r="AM132" i="1" s="1"/>
  <c r="AH477" i="1"/>
  <c r="AL477" i="1" s="1"/>
  <c r="AM477" i="1" s="1"/>
  <c r="AL604" i="1"/>
  <c r="AM604" i="1" s="1"/>
  <c r="AH18" i="1"/>
  <c r="AL18" i="1" s="1"/>
  <c r="AM18" i="1" s="1"/>
  <c r="AH235" i="1"/>
  <c r="AL235" i="1" s="1"/>
  <c r="AM235" i="1" s="1"/>
  <c r="AI788" i="1"/>
  <c r="AL788" i="1" s="1"/>
  <c r="AM788" i="1" s="1"/>
  <c r="AI774" i="1"/>
  <c r="AL774" i="1" s="1"/>
  <c r="AL551" i="1"/>
  <c r="AM551" i="1" s="1"/>
  <c r="AH612" i="1"/>
  <c r="AL612" i="1" s="1"/>
  <c r="AM612" i="1" s="1"/>
  <c r="AI562" i="1"/>
  <c r="AL562" i="1" s="1"/>
  <c r="AM562" i="1" s="1"/>
  <c r="AH25" i="1"/>
  <c r="AL25" i="1" s="1"/>
  <c r="AL304" i="1"/>
  <c r="AM304" i="1" s="1"/>
  <c r="AL712" i="1"/>
  <c r="AM712" i="1" s="1"/>
  <c r="AL210" i="1"/>
  <c r="AM210" i="1" s="1"/>
  <c r="AL155" i="1"/>
  <c r="AM155" i="1" s="1"/>
  <c r="AH514" i="1"/>
  <c r="AL514" i="1" s="1"/>
  <c r="AM514" i="1" s="1"/>
  <c r="AL684" i="1"/>
  <c r="AM684" i="1" s="1"/>
  <c r="AH849" i="1"/>
  <c r="AL849" i="1" s="1"/>
  <c r="AM849" i="1" s="1"/>
  <c r="AH280" i="1"/>
  <c r="AL280" i="1" s="1"/>
  <c r="AH126" i="1"/>
  <c r="AL700" i="1"/>
  <c r="AM700" i="1" s="1"/>
  <c r="AH839" i="1"/>
  <c r="AL839" i="1" s="1"/>
  <c r="AM839" i="1" s="1"/>
  <c r="AL101" i="1"/>
  <c r="AM101" i="1" s="1"/>
  <c r="AL733" i="1"/>
  <c r="AM733" i="1" s="1"/>
  <c r="AH609" i="1"/>
  <c r="AL609" i="1" s="1"/>
  <c r="AM609" i="1" s="1"/>
  <c r="AH802" i="1"/>
  <c r="AL802" i="1" s="1"/>
  <c r="AM802" i="1" s="1"/>
  <c r="AL800" i="1"/>
  <c r="AM800" i="1" s="1"/>
  <c r="AL836" i="1"/>
  <c r="AM836" i="1" s="1"/>
  <c r="AL298" i="1"/>
  <c r="AM298" i="1" s="1"/>
  <c r="AH693" i="1"/>
  <c r="AL693" i="1" s="1"/>
  <c r="AM693" i="1" s="1"/>
  <c r="AI658" i="1"/>
  <c r="AL658" i="1" s="1"/>
  <c r="AM658" i="1" s="1"/>
  <c r="AL625" i="1"/>
  <c r="AM625" i="1" s="1"/>
  <c r="AH294" i="1"/>
  <c r="AL294" i="1" s="1"/>
  <c r="AM294" i="1" s="1"/>
  <c r="AL570" i="1"/>
  <c r="AM570" i="1" s="1"/>
  <c r="AL560" i="1"/>
  <c r="AL804" i="1"/>
  <c r="AM804" i="1" s="1"/>
  <c r="AL606" i="1"/>
  <c r="AM606" i="1" s="1"/>
  <c r="AL799" i="1"/>
  <c r="AM799" i="1" s="1"/>
  <c r="AL277" i="1"/>
  <c r="AM277" i="1" s="1"/>
  <c r="AL745" i="1"/>
  <c r="AM745" i="1" s="1"/>
  <c r="AH140" i="1"/>
  <c r="AL140" i="1" s="1"/>
  <c r="AM140" i="1" s="1"/>
  <c r="AL120" i="1"/>
  <c r="AM120" i="1" s="1"/>
  <c r="AH297" i="1"/>
  <c r="AL297" i="1" s="1"/>
  <c r="AM297" i="1" s="1"/>
  <c r="AL292" i="1"/>
  <c r="AM292" i="1" s="1"/>
  <c r="AH291" i="1"/>
  <c r="AL291" i="1" s="1"/>
  <c r="AM291" i="1" s="1"/>
  <c r="AL299" i="1"/>
  <c r="AM299" i="1" s="1"/>
  <c r="AH794" i="1"/>
  <c r="AL794" i="1" s="1"/>
  <c r="AM794" i="1" s="1"/>
  <c r="AH272" i="1"/>
  <c r="AL272" i="1" s="1"/>
  <c r="AM272" i="1" s="1"/>
  <c r="AH33" i="1"/>
  <c r="AL33" i="1" s="1"/>
  <c r="AM33" i="1" s="1"/>
  <c r="AI300" i="1"/>
  <c r="AL300" i="1" s="1"/>
  <c r="AM300" i="1" s="1"/>
  <c r="AL812" i="1"/>
  <c r="AM812" i="1" s="1"/>
  <c r="AH271" i="1"/>
  <c r="AL271" i="1" s="1"/>
  <c r="AM271" i="1" s="1"/>
  <c r="AL413" i="1"/>
  <c r="AM413" i="1" s="1"/>
  <c r="AH436" i="1"/>
  <c r="AJ436" i="1" s="1"/>
  <c r="AL669" i="1"/>
  <c r="AM669" i="1" s="1"/>
  <c r="AL668" i="1"/>
  <c r="AM668" i="1" s="1"/>
  <c r="AH699" i="1"/>
  <c r="AL699" i="1" s="1"/>
  <c r="AM699" i="1" s="1"/>
  <c r="AI66" i="1"/>
  <c r="AL66" i="1" s="1"/>
  <c r="AM66" i="1" s="1"/>
  <c r="AL40" i="1"/>
  <c r="AM40" i="1" s="1"/>
  <c r="AL577" i="1"/>
  <c r="AM577" i="1" s="1"/>
  <c r="AH809" i="1"/>
  <c r="AL809" i="1" s="1"/>
  <c r="AM809" i="1" s="1"/>
  <c r="AH27" i="1"/>
  <c r="AL27" i="1" s="1"/>
  <c r="AM27" i="1" s="1"/>
  <c r="AL123" i="1"/>
  <c r="AM123" i="1" s="1"/>
  <c r="AH102" i="1"/>
  <c r="AL102" i="1" s="1"/>
  <c r="AM102" i="1" s="1"/>
  <c r="AL21" i="1"/>
  <c r="AM21" i="1" s="1"/>
  <c r="AL92" i="1"/>
  <c r="AM92" i="1" s="1"/>
  <c r="AL249" i="1"/>
  <c r="AM249" i="1" s="1"/>
  <c r="AH295" i="1"/>
  <c r="AL295" i="1" s="1"/>
  <c r="AM295" i="1" s="1"/>
  <c r="AH156" i="1"/>
  <c r="AL156" i="1" s="1"/>
  <c r="AM156" i="1" s="1"/>
  <c r="AH45" i="1"/>
  <c r="AL45" i="1" s="1"/>
  <c r="AM45" i="1" s="1"/>
  <c r="AL696" i="1"/>
  <c r="AM696" i="1" s="1"/>
  <c r="AL841" i="1"/>
  <c r="AM841" i="1" s="1"/>
  <c r="AI708" i="1"/>
  <c r="AL708" i="1" s="1"/>
  <c r="AM708" i="1" s="1"/>
  <c r="AL787" i="1"/>
  <c r="AM787" i="1" s="1"/>
  <c r="AL32" i="1"/>
  <c r="AM32" i="1" s="1"/>
  <c r="AH608" i="1"/>
  <c r="AL608" i="1" s="1"/>
  <c r="AM608" i="1" s="1"/>
  <c r="AL543" i="1"/>
  <c r="AM543" i="1" s="1"/>
  <c r="AL196" i="1"/>
  <c r="AM196" i="1" s="1"/>
  <c r="AL672" i="1"/>
  <c r="AM672" i="1" s="1"/>
  <c r="AL689" i="1"/>
  <c r="AM689" i="1" s="1"/>
  <c r="AL254" i="1"/>
  <c r="AM254" i="1" s="1"/>
  <c r="AL783" i="1"/>
  <c r="AM783" i="1" s="1"/>
  <c r="AI763" i="1"/>
  <c r="AL763" i="1" s="1"/>
  <c r="AM763" i="1" s="1"/>
  <c r="AH736" i="1"/>
  <c r="AL736" i="1" s="1"/>
  <c r="AM736" i="1" s="1"/>
  <c r="AH279" i="1"/>
  <c r="AL279" i="1" s="1"/>
  <c r="AH648" i="1"/>
  <c r="AL648" i="1" s="1"/>
  <c r="AH847" i="1"/>
  <c r="AL847" i="1" s="1"/>
  <c r="AM847" i="1" s="1"/>
  <c r="AH70" i="1"/>
  <c r="AL70" i="1" s="1"/>
  <c r="AM70" i="1" s="1"/>
  <c r="AH176" i="1"/>
  <c r="AL176" i="1" s="1"/>
  <c r="AM176" i="1" s="1"/>
  <c r="AH414" i="1"/>
  <c r="AL414" i="1" s="1"/>
  <c r="AM414" i="1" s="1"/>
  <c r="AH673" i="1"/>
  <c r="AL673" i="1" s="1"/>
  <c r="AM673" i="1" s="1"/>
  <c r="AH328" i="1"/>
  <c r="AL328" i="1" s="1"/>
  <c r="AM328" i="1" s="1"/>
  <c r="AH644" i="1"/>
  <c r="AL644" i="1" s="1"/>
  <c r="AM644" i="1" s="1"/>
  <c r="AH303" i="1"/>
  <c r="AL303" i="1" s="1"/>
  <c r="AM303" i="1" s="1"/>
  <c r="AH191" i="1"/>
  <c r="AL191" i="1" s="1"/>
  <c r="AH22" i="1"/>
  <c r="AL22" i="1" s="1"/>
  <c r="AM22" i="1" s="1"/>
  <c r="AH85" i="1"/>
  <c r="AL85" i="1" s="1"/>
  <c r="AM85" i="1" s="1"/>
  <c r="AH266" i="1"/>
  <c r="AL266" i="1" s="1"/>
  <c r="AM266" i="1" s="1"/>
  <c r="AH189" i="1"/>
  <c r="AL189" i="1" s="1"/>
  <c r="AM189" i="1" s="1"/>
  <c r="AH289" i="1"/>
  <c r="AL289" i="1" s="1"/>
  <c r="AM289" i="1" s="1"/>
  <c r="AH697" i="1"/>
  <c r="AJ697" i="1" s="1"/>
  <c r="AH190" i="1"/>
  <c r="AL190" i="1" s="1"/>
  <c r="AM190" i="1" s="1"/>
  <c r="AH199" i="1"/>
  <c r="AL199" i="1" s="1"/>
  <c r="AM199" i="1" s="1"/>
  <c r="AB775" i="1"/>
  <c r="AB232" i="1"/>
  <c r="AN232" i="1" s="1"/>
  <c r="AB573" i="1"/>
  <c r="AN573" i="1" s="1"/>
  <c r="AB827" i="1"/>
  <c r="AN827" i="1" s="1"/>
  <c r="AB419" i="1"/>
  <c r="AN419" i="1" s="1"/>
  <c r="AB154" i="1"/>
  <c r="AB358" i="1"/>
  <c r="AB613" i="1"/>
  <c r="AB153" i="1"/>
  <c r="AN153" i="1" s="1"/>
  <c r="AB264" i="1"/>
  <c r="AN264" i="1" s="1"/>
  <c r="AB851" i="1"/>
  <c r="AN851" i="1" s="1"/>
  <c r="AB393" i="1"/>
  <c r="AB433" i="1"/>
  <c r="AN433" i="1" s="1"/>
  <c r="AB487" i="1"/>
  <c r="AN487" i="1" s="1"/>
  <c r="AB786" i="1"/>
  <c r="AN786" i="1" s="1"/>
  <c r="AB100" i="1"/>
  <c r="AB547" i="1"/>
  <c r="AN547" i="1" s="1"/>
  <c r="AB629" i="1"/>
  <c r="AN629" i="1" s="1"/>
  <c r="AB546" i="1"/>
  <c r="AN546" i="1" s="1"/>
  <c r="AB474" i="1"/>
  <c r="AN474" i="1" s="1"/>
  <c r="AB382" i="1"/>
  <c r="AB440" i="1"/>
  <c r="AN440" i="1" s="1"/>
  <c r="AB588" i="1"/>
  <c r="AN588" i="1" s="1"/>
  <c r="AB766" i="1"/>
  <c r="AN766" i="1" s="1"/>
  <c r="AB130" i="1"/>
  <c r="AN130" i="1" s="1"/>
  <c r="AB334" i="1"/>
  <c r="AN334" i="1" s="1"/>
  <c r="AB563" i="1"/>
  <c r="AB837" i="1"/>
  <c r="AB430" i="1"/>
  <c r="AN430" i="1" s="1"/>
  <c r="AB129" i="1"/>
  <c r="AN129" i="1" s="1"/>
  <c r="AB502" i="1"/>
  <c r="AB805" i="1"/>
  <c r="AB819" i="1"/>
  <c r="AB72" i="1"/>
  <c r="AN72" i="1" s="1"/>
  <c r="AB333" i="1"/>
  <c r="AN333" i="1" s="1"/>
  <c r="AB37" i="1"/>
  <c r="AB182" i="1"/>
  <c r="AB80" i="1"/>
  <c r="AB383" i="1"/>
  <c r="AB439" i="1"/>
  <c r="AN439" i="1" s="1"/>
  <c r="AB595" i="1"/>
  <c r="AN595" i="1" s="1"/>
  <c r="AB791" i="1"/>
  <c r="AB735" i="1"/>
  <c r="AB283" i="1"/>
  <c r="AB141" i="1"/>
  <c r="AB512" i="1"/>
  <c r="AN512" i="1" s="1"/>
  <c r="AB471" i="1"/>
  <c r="AN471" i="1" s="1"/>
  <c r="AB181" i="1"/>
  <c r="AB661" i="1"/>
  <c r="AN661" i="1" s="1"/>
  <c r="AB855" i="1"/>
  <c r="AB169" i="1"/>
  <c r="AN169" i="1" s="1"/>
  <c r="AB55" i="1"/>
  <c r="AN55" i="1" s="1"/>
  <c r="AB355" i="1"/>
  <c r="AN355" i="1" s="1"/>
  <c r="AB354" i="1"/>
  <c r="AN354" i="1" s="1"/>
  <c r="AB28" i="1"/>
  <c r="AB692" i="1"/>
  <c r="AB861" i="1"/>
  <c r="AN861" i="1" s="1"/>
  <c r="AB570" i="1"/>
  <c r="AB112" i="1"/>
  <c r="AN112" i="1" s="1"/>
  <c r="AB168" i="1"/>
  <c r="AN168" i="1" s="1"/>
  <c r="AB541" i="1"/>
  <c r="AN541" i="1" s="1"/>
  <c r="AB852" i="1"/>
  <c r="AB64" i="1"/>
  <c r="AN64" i="1" s="1"/>
  <c r="AB640" i="1"/>
  <c r="AN640" i="1" s="1"/>
  <c r="AB818" i="1"/>
  <c r="AN818" i="1" s="1"/>
  <c r="AB24" i="1"/>
  <c r="AB606" i="1"/>
  <c r="AB780" i="1"/>
  <c r="AN780" i="1" s="1"/>
  <c r="AB539" i="1"/>
  <c r="AN539" i="1" s="1"/>
  <c r="AB290" i="1"/>
  <c r="AB332" i="1"/>
  <c r="AN332" i="1" s="1"/>
  <c r="AB475" i="1"/>
  <c r="AN475" i="1" s="1"/>
  <c r="AB848" i="1"/>
  <c r="AB220" i="1"/>
  <c r="AN220" i="1" s="1"/>
  <c r="AB206" i="1"/>
  <c r="AN206" i="1" s="1"/>
  <c r="AB779" i="1"/>
  <c r="AN779" i="1" s="1"/>
  <c r="AB585" i="1"/>
  <c r="AN585" i="1" s="1"/>
  <c r="AB379" i="1"/>
  <c r="AN379" i="1" s="1"/>
  <c r="AB197" i="1"/>
  <c r="AB378" i="1"/>
  <c r="AN378" i="1" s="1"/>
  <c r="AB377" i="1"/>
  <c r="AN377" i="1" s="1"/>
  <c r="AB468" i="1"/>
  <c r="AB816" i="1"/>
  <c r="AN816" i="1" s="1"/>
  <c r="AB390" i="1"/>
  <c r="AB366" i="1"/>
  <c r="AN366" i="1" s="1"/>
  <c r="AB111" i="1"/>
  <c r="AN111" i="1" s="1"/>
  <c r="AB398" i="1"/>
  <c r="AN398" i="1" s="1"/>
  <c r="AB216" i="1"/>
  <c r="AN216" i="1" s="1"/>
  <c r="AB365" i="1"/>
  <c r="AN365" i="1" s="1"/>
  <c r="AB690" i="1"/>
  <c r="AB454" i="1"/>
  <c r="AN454" i="1" s="1"/>
  <c r="AB569" i="1"/>
  <c r="AN569" i="1" s="1"/>
  <c r="AB426" i="1"/>
  <c r="AN426" i="1" s="1"/>
  <c r="AB558" i="1"/>
  <c r="AN558" i="1" s="1"/>
  <c r="AB672" i="1"/>
  <c r="AB638" i="1"/>
  <c r="AN638" i="1" s="1"/>
  <c r="AB124" i="1"/>
  <c r="AB175" i="1"/>
  <c r="AB109" i="1"/>
  <c r="AN109" i="1" s="1"/>
  <c r="AB657" i="1"/>
  <c r="AN657" i="1" s="1"/>
  <c r="AB437" i="1"/>
  <c r="AB137" i="1"/>
  <c r="AN137" i="1" s="1"/>
  <c r="AB136" i="1"/>
  <c r="AN136" i="1" s="1"/>
  <c r="AB204" i="1"/>
  <c r="AN204" i="1" s="1"/>
  <c r="AB637" i="1"/>
  <c r="AN637" i="1" s="1"/>
  <c r="AB53" i="1"/>
  <c r="AB537" i="1"/>
  <c r="AB636" i="1"/>
  <c r="AN636" i="1" s="1"/>
  <c r="AB239" i="1"/>
  <c r="AN239" i="1" s="1"/>
  <c r="AB737" i="1"/>
  <c r="AB309" i="1"/>
  <c r="AB106" i="1"/>
  <c r="AN106" i="1" s="1"/>
  <c r="AB643" i="1"/>
  <c r="AN643" i="1" s="1"/>
  <c r="AB194" i="1"/>
  <c r="AB620" i="1"/>
  <c r="AN620" i="1" s="1"/>
  <c r="AB304" i="1"/>
  <c r="AB830" i="1"/>
  <c r="AN830" i="1" s="1"/>
  <c r="AB86" i="1"/>
  <c r="AN86" i="1" s="1"/>
  <c r="AB667" i="1"/>
  <c r="AB712" i="1"/>
  <c r="AB59" i="1"/>
  <c r="AN59" i="1" s="1"/>
  <c r="AB857" i="1"/>
  <c r="AN857" i="1" s="1"/>
  <c r="AB116" i="1"/>
  <c r="AN116" i="1" s="1"/>
  <c r="AB122" i="1"/>
  <c r="AN122" i="1" s="1"/>
  <c r="AB856" i="1"/>
  <c r="AB756" i="1"/>
  <c r="AN756" i="1" s="1"/>
  <c r="AB307" i="1"/>
  <c r="AB265" i="1"/>
  <c r="AB320" i="1"/>
  <c r="AB210" i="1"/>
  <c r="AB633" i="1"/>
  <c r="AN633" i="1" s="1"/>
  <c r="AB754" i="1"/>
  <c r="AN754" i="1" s="1"/>
  <c r="AB689" i="1"/>
  <c r="AB155" i="1"/>
  <c r="AB143" i="1"/>
  <c r="AN143" i="1" s="1"/>
  <c r="AB38" i="1"/>
  <c r="AN38" i="1" s="1"/>
  <c r="AB746" i="1"/>
  <c r="AB337" i="1"/>
  <c r="AN337" i="1" s="1"/>
  <c r="AB504" i="1"/>
  <c r="AB708" i="1"/>
  <c r="AB236" i="1"/>
  <c r="AB829" i="1"/>
  <c r="AN829" i="1" s="1"/>
  <c r="AB841" i="1"/>
  <c r="AB395" i="1"/>
  <c r="AN395" i="1" s="1"/>
  <c r="AB258" i="1"/>
  <c r="AB662" i="1"/>
  <c r="AN662" i="1" s="1"/>
  <c r="AB687" i="1"/>
  <c r="AN687" i="1" s="1"/>
  <c r="AB400" i="1"/>
  <c r="AN400" i="1" s="1"/>
  <c r="AB57" i="1"/>
  <c r="AN57" i="1" s="1"/>
  <c r="AB789" i="1"/>
  <c r="AB696" i="1"/>
  <c r="AB255" i="1"/>
  <c r="AB45" i="1"/>
  <c r="AB19" i="1"/>
  <c r="AN19" i="1" s="1"/>
  <c r="AB321" i="1"/>
  <c r="AN321" i="1" s="1"/>
  <c r="AB411" i="1"/>
  <c r="AN411" i="1" s="1"/>
  <c r="AB348" i="1"/>
  <c r="AN348" i="1" s="1"/>
  <c r="AB530" i="1"/>
  <c r="AN530" i="1" s="1"/>
  <c r="AB460" i="1"/>
  <c r="AB156" i="1"/>
  <c r="AB506" i="1"/>
  <c r="AN506" i="1" s="1"/>
  <c r="AB295" i="1"/>
  <c r="AB755" i="1"/>
  <c r="AN755" i="1" s="1"/>
  <c r="AB412" i="1"/>
  <c r="AN412" i="1" s="1"/>
  <c r="AB634" i="1"/>
  <c r="AN634" i="1" s="1"/>
  <c r="AB813" i="1"/>
  <c r="AB323" i="1"/>
  <c r="AN323" i="1" s="1"/>
  <c r="AB249" i="1"/>
  <c r="AB92" i="1"/>
  <c r="AB21" i="1"/>
  <c r="AB102" i="1"/>
  <c r="AB123" i="1"/>
  <c r="AB117" i="1"/>
  <c r="AN117" i="1" s="1"/>
  <c r="AB237" i="1"/>
  <c r="AN237" i="1" s="1"/>
  <c r="AB619" i="1"/>
  <c r="AN619" i="1" s="1"/>
  <c r="AB531" i="1"/>
  <c r="AN531" i="1" s="1"/>
  <c r="AB76" i="1"/>
  <c r="AN76" i="1" s="1"/>
  <c r="AB325" i="1"/>
  <c r="AB82" i="1"/>
  <c r="AN82" i="1" s="1"/>
  <c r="AB27" i="1"/>
  <c r="AB809" i="1"/>
  <c r="AB577" i="1"/>
  <c r="AB492" i="1"/>
  <c r="AN492" i="1" s="1"/>
  <c r="AB532" i="1"/>
  <c r="AN532" i="1" s="1"/>
  <c r="AB445" i="1"/>
  <c r="AN445" i="1" s="1"/>
  <c r="AB268" i="1"/>
  <c r="AB750" i="1"/>
  <c r="AN750" i="1" s="1"/>
  <c r="AB792" i="1"/>
  <c r="AB40" i="1"/>
  <c r="AB360" i="1"/>
  <c r="AN360" i="1" s="1"/>
  <c r="AB493" i="1"/>
  <c r="AN493" i="1" s="1"/>
  <c r="AB507" i="1"/>
  <c r="AN507" i="1" s="1"/>
  <c r="AB66" i="1"/>
  <c r="AB213" i="1"/>
  <c r="AN213" i="1" s="1"/>
  <c r="AB566" i="1"/>
  <c r="AN566" i="1" s="1"/>
  <c r="AB831" i="1"/>
  <c r="AN831" i="1" s="1"/>
  <c r="AB699" i="1"/>
  <c r="AB508" i="1"/>
  <c r="AN508" i="1" s="1"/>
  <c r="AB668" i="1"/>
  <c r="AB536" i="1"/>
  <c r="AN536" i="1" s="1"/>
  <c r="AB669" i="1"/>
  <c r="AB436" i="1"/>
  <c r="AB591" i="1"/>
  <c r="AN591" i="1" s="1"/>
  <c r="AB580" i="1"/>
  <c r="AN580" i="1" s="1"/>
  <c r="AB463" i="1"/>
  <c r="AN463" i="1" s="1"/>
  <c r="AB203" i="1"/>
  <c r="AN203" i="1" s="1"/>
  <c r="AB582" i="1"/>
  <c r="AN582" i="1" s="1"/>
  <c r="AB41" i="1"/>
  <c r="AN41" i="1" s="1"/>
  <c r="AB215" i="1"/>
  <c r="AN215" i="1" s="1"/>
  <c r="AB162" i="1"/>
  <c r="AN162" i="1" s="1"/>
  <c r="AB611" i="1"/>
  <c r="AB404" i="1"/>
  <c r="AN404" i="1" s="1"/>
  <c r="AB413" i="1"/>
  <c r="AB271" i="1"/>
  <c r="AB549" i="1"/>
  <c r="AN549" i="1" s="1"/>
  <c r="AB148" i="1"/>
  <c r="AN148" i="1" s="1"/>
  <c r="AB812" i="1"/>
  <c r="AB300" i="1"/>
  <c r="AB447" i="1"/>
  <c r="AN447" i="1" s="1"/>
  <c r="AB495" i="1"/>
  <c r="AN495" i="1" s="1"/>
  <c r="AB33" i="1"/>
  <c r="AB744" i="1"/>
  <c r="AN744" i="1" s="1"/>
  <c r="AB465" i="1"/>
  <c r="AN465" i="1" s="1"/>
  <c r="AB243" i="1"/>
  <c r="AN243" i="1" s="1"/>
  <c r="AB195" i="1"/>
  <c r="AB387" i="1"/>
  <c r="AN387" i="1" s="1"/>
  <c r="AB538" i="1"/>
  <c r="AB338" i="1"/>
  <c r="AN338" i="1" s="1"/>
  <c r="AB466" i="1"/>
  <c r="AN466" i="1" s="1"/>
  <c r="AB139" i="1"/>
  <c r="AN139" i="1" s="1"/>
  <c r="AB568" i="1"/>
  <c r="AN568" i="1" s="1"/>
  <c r="AB272" i="1"/>
  <c r="AB794" i="1"/>
  <c r="AB299" i="1"/>
  <c r="AB674" i="1"/>
  <c r="AB397" i="1"/>
  <c r="AN397" i="1" s="1"/>
  <c r="AB150" i="1"/>
  <c r="AN150" i="1" s="1"/>
  <c r="AB349" i="1"/>
  <c r="AN349" i="1" s="1"/>
  <c r="AB329" i="1"/>
  <c r="AB652" i="1"/>
  <c r="AN652" i="1" s="1"/>
  <c r="AB752" i="1"/>
  <c r="AN752" i="1" s="1"/>
  <c r="AB389" i="1"/>
  <c r="AN389" i="1" s="1"/>
  <c r="AB675" i="1"/>
  <c r="AN675" i="1" s="1"/>
  <c r="AB359" i="1"/>
  <c r="AB718" i="1"/>
  <c r="AN718" i="1" s="1"/>
  <c r="AB807" i="1"/>
  <c r="AN807" i="1" s="1"/>
  <c r="AB796" i="1"/>
  <c r="AB801" i="1"/>
  <c r="AB815" i="1"/>
  <c r="AN815" i="1" s="1"/>
  <c r="AB584" i="1"/>
  <c r="AN584" i="1" s="1"/>
  <c r="AB415" i="1"/>
  <c r="AB26" i="1"/>
  <c r="AN26" i="1" s="1"/>
  <c r="AB510" i="1"/>
  <c r="AN510" i="1" s="1"/>
  <c r="AB370" i="1"/>
  <c r="AB110" i="1"/>
  <c r="AN110" i="1" s="1"/>
  <c r="AB594" i="1"/>
  <c r="AN594" i="1" s="1"/>
  <c r="AB405" i="1"/>
  <c r="AN405" i="1" s="1"/>
  <c r="AB69" i="1"/>
  <c r="AN69" i="1" s="1"/>
  <c r="AB246" i="1"/>
  <c r="AN246" i="1" s="1"/>
  <c r="AB291" i="1"/>
  <c r="AB488" i="1"/>
  <c r="AN488" i="1" s="1"/>
  <c r="AB798" i="1"/>
  <c r="AB771" i="1"/>
  <c r="AN771" i="1" s="1"/>
  <c r="AB677" i="1"/>
  <c r="AN677" i="1" s="1"/>
  <c r="AB292" i="1"/>
  <c r="AB178" i="1"/>
  <c r="AB186" i="1"/>
  <c r="AN186" i="1" s="1"/>
  <c r="AB772" i="1"/>
  <c r="AN772" i="1" s="1"/>
  <c r="AB777" i="1"/>
  <c r="AB297" i="1"/>
  <c r="AB120" i="1"/>
  <c r="AB140" i="1"/>
  <c r="AB745" i="1"/>
  <c r="AB277" i="1"/>
  <c r="AB753" i="1"/>
  <c r="AN753" i="1" s="1"/>
  <c r="AB380" i="1"/>
  <c r="AN380" i="1" s="1"/>
  <c r="AB706" i="1"/>
  <c r="AN706" i="1" s="1"/>
  <c r="AB351" i="1"/>
  <c r="AN351" i="1" s="1"/>
  <c r="AB788" i="1"/>
  <c r="AB235" i="1"/>
  <c r="AB778" i="1"/>
  <c r="AN778" i="1" s="1"/>
  <c r="AB423" i="1"/>
  <c r="AN423" i="1" s="1"/>
  <c r="AB18" i="1"/>
  <c r="AB604" i="1"/>
  <c r="AB552" i="1"/>
  <c r="AB477" i="1"/>
  <c r="AB103" i="1"/>
  <c r="AB132" i="1"/>
  <c r="AB529" i="1"/>
  <c r="AN529" i="1" s="1"/>
  <c r="AB58" i="1"/>
  <c r="AN58" i="1" s="1"/>
  <c r="AB420" i="1"/>
  <c r="AN420" i="1" s="1"/>
  <c r="AB374" i="1"/>
  <c r="AN374" i="1" s="1"/>
  <c r="AB104" i="1"/>
  <c r="AN104" i="1" s="1"/>
  <c r="AB368" i="1"/>
  <c r="AN368" i="1" s="1"/>
  <c r="AB149" i="1"/>
  <c r="AN149" i="1" s="1"/>
  <c r="AB663" i="1"/>
  <c r="AN663" i="1" s="1"/>
  <c r="AB740" i="1"/>
  <c r="AB452" i="1"/>
  <c r="AN452" i="1" s="1"/>
  <c r="AB105" i="1"/>
  <c r="AN105" i="1" s="1"/>
  <c r="AB200" i="1"/>
  <c r="AB211" i="1"/>
  <c r="AB614" i="1"/>
  <c r="AB764" i="1"/>
  <c r="AB554" i="1"/>
  <c r="AN554" i="1" s="1"/>
  <c r="AB665" i="1"/>
  <c r="AN665" i="1" s="1"/>
  <c r="AB523" i="1"/>
  <c r="AB318" i="1"/>
  <c r="AB221" i="1"/>
  <c r="AN221" i="1" s="1"/>
  <c r="AB107" i="1"/>
  <c r="AN107" i="1" s="1"/>
  <c r="AB434" i="1"/>
  <c r="AN434" i="1" s="1"/>
  <c r="AB93" i="1"/>
  <c r="AB666" i="1"/>
  <c r="AB193" i="1"/>
  <c r="AB698" i="1"/>
  <c r="AB386" i="1"/>
  <c r="AN386" i="1" s="1"/>
  <c r="AB748" i="1"/>
  <c r="AB324" i="1"/>
  <c r="AB94" i="1"/>
  <c r="AB133" i="1"/>
  <c r="AB301" i="1"/>
  <c r="AB401" i="1"/>
  <c r="AN401" i="1" s="1"/>
  <c r="AB157" i="1"/>
  <c r="AB158" i="1"/>
  <c r="AN158" i="1" s="1"/>
  <c r="AB635" i="1"/>
  <c r="AN635" i="1" s="1"/>
  <c r="AB446" i="1"/>
  <c r="AN446" i="1" s="1"/>
  <c r="AB533" i="1"/>
  <c r="AN533" i="1" s="1"/>
  <c r="AB844" i="1"/>
  <c r="AB555" i="1"/>
  <c r="AN555" i="1" s="1"/>
  <c r="AB479" i="1"/>
  <c r="AN479" i="1" s="1"/>
  <c r="AB743" i="1"/>
  <c r="AN743" i="1" s="1"/>
  <c r="AB688" i="1"/>
  <c r="AB435" i="1"/>
  <c r="AN435" i="1" s="1"/>
  <c r="AB30" i="1"/>
  <c r="AB858" i="1"/>
  <c r="AN858" i="1" s="1"/>
  <c r="AB269" i="1"/>
  <c r="AB260" i="1"/>
  <c r="AN260" i="1" s="1"/>
  <c r="AB691" i="1"/>
  <c r="AB462" i="1"/>
  <c r="AN462" i="1" s="1"/>
  <c r="AB394" i="1"/>
  <c r="AN394" i="1" s="1"/>
  <c r="AB579" i="1"/>
  <c r="AB270" i="1"/>
  <c r="AB602" i="1"/>
  <c r="AB108" i="1"/>
  <c r="AN108" i="1" s="1"/>
  <c r="AB160" i="1"/>
  <c r="AN160" i="1" s="1"/>
  <c r="AB670" i="1"/>
  <c r="AB793" i="1"/>
  <c r="AB222" i="1"/>
  <c r="AN222" i="1" s="1"/>
  <c r="AB240" i="1"/>
  <c r="AN240" i="1" s="1"/>
  <c r="AB494" i="1"/>
  <c r="AN494" i="1" s="1"/>
  <c r="AB403" i="1"/>
  <c r="AN403" i="1" s="1"/>
  <c r="AB241" i="1"/>
  <c r="AN241" i="1" s="1"/>
  <c r="AB703" i="1"/>
  <c r="AN703" i="1" s="1"/>
  <c r="AB242" i="1"/>
  <c r="AN242" i="1" s="1"/>
  <c r="AB145" i="1"/>
  <c r="AN145" i="1" s="1"/>
  <c r="AB832" i="1"/>
  <c r="AB481" i="1"/>
  <c r="AN481" i="1" s="1"/>
  <c r="AB343" i="1"/>
  <c r="AN343" i="1" s="1"/>
  <c r="AB715" i="1"/>
  <c r="AN715" i="1" s="1"/>
  <c r="AB425" i="1"/>
  <c r="AN425" i="1" s="1"/>
  <c r="AB361" i="1"/>
  <c r="AN361" i="1" s="1"/>
  <c r="AB95" i="1"/>
  <c r="AN95" i="1" s="1"/>
  <c r="AB859" i="1"/>
  <c r="AN859" i="1" s="1"/>
  <c r="AB650" i="1"/>
  <c r="AN650" i="1" s="1"/>
  <c r="AB192" i="1"/>
  <c r="AB244" i="1"/>
  <c r="AN244" i="1" s="1"/>
  <c r="AB705" i="1"/>
  <c r="AN705" i="1" s="1"/>
  <c r="AB557" i="1"/>
  <c r="AN557" i="1" s="1"/>
  <c r="AB760" i="1"/>
  <c r="AN760" i="1" s="1"/>
  <c r="AB651" i="1"/>
  <c r="AN651" i="1" s="1"/>
  <c r="AB262" i="1"/>
  <c r="AN262" i="1" s="1"/>
  <c r="AB245" i="1"/>
  <c r="AN245" i="1" s="1"/>
  <c r="AB311" i="1"/>
  <c r="AN311" i="1" s="1"/>
  <c r="AB363" i="1"/>
  <c r="AN363" i="1" s="1"/>
  <c r="AB369" i="1"/>
  <c r="AB163" i="1"/>
  <c r="AN163" i="1" s="1"/>
  <c r="AB339" i="1"/>
  <c r="AB164" i="1"/>
  <c r="AN164" i="1" s="1"/>
  <c r="AB364" i="1"/>
  <c r="AN364" i="1" s="1"/>
  <c r="AB48" i="1"/>
  <c r="AN48" i="1" s="1"/>
  <c r="AB205" i="1"/>
  <c r="AN205" i="1" s="1"/>
  <c r="AB559" i="1"/>
  <c r="AN559" i="1" s="1"/>
  <c r="AB717" i="1"/>
  <c r="AN717" i="1" s="1"/>
  <c r="AB313" i="1"/>
  <c r="AB776" i="1"/>
  <c r="AB350" i="1"/>
  <c r="AN350" i="1" s="1"/>
  <c r="AB497" i="1"/>
  <c r="AN497" i="1" s="1"/>
  <c r="AB177" i="1"/>
  <c r="AB224" i="1"/>
  <c r="AN224" i="1" s="1"/>
  <c r="AB467" i="1"/>
  <c r="AN467" i="1" s="1"/>
  <c r="AB146" i="1"/>
  <c r="AN146" i="1" s="1"/>
  <c r="AB391" i="1"/>
  <c r="AB185" i="1"/>
  <c r="AB448" i="1"/>
  <c r="AB593" i="1"/>
  <c r="AB645" i="1"/>
  <c r="AB622" i="1"/>
  <c r="AN622" i="1" s="1"/>
  <c r="AB225" i="1"/>
  <c r="AN225" i="1" s="1"/>
  <c r="AB654" i="1"/>
  <c r="AB165" i="1"/>
  <c r="AN165" i="1" s="1"/>
  <c r="AB846" i="1"/>
  <c r="AN846" i="1" s="1"/>
  <c r="AB607" i="1"/>
  <c r="AB406" i="1"/>
  <c r="AB14" i="1"/>
  <c r="AN14" i="1" s="1"/>
  <c r="AB678" i="1"/>
  <c r="AN678" i="1" s="1"/>
  <c r="AB719" i="1"/>
  <c r="AN719" i="1" s="1"/>
  <c r="AB187" i="1"/>
  <c r="AB455" i="1"/>
  <c r="AB623" i="1"/>
  <c r="AN623" i="1" s="1"/>
  <c r="AB407" i="1"/>
  <c r="AB276" i="1"/>
  <c r="AN276" i="1" s="1"/>
  <c r="AB392" i="1"/>
  <c r="AB88" i="1"/>
  <c r="AB646" i="1"/>
  <c r="AB610" i="1"/>
  <c r="AB247" i="1"/>
  <c r="AN247" i="1" s="1"/>
  <c r="AB208" i="1"/>
  <c r="AN208" i="1" s="1"/>
  <c r="AB599" i="1"/>
  <c r="AB721" i="1"/>
  <c r="AB79" i="1"/>
  <c r="AB501" i="1"/>
  <c r="AN501" i="1" s="1"/>
  <c r="AB263" i="1"/>
  <c r="AN263" i="1" s="1"/>
  <c r="AB600" i="1"/>
  <c r="AB98" i="1"/>
  <c r="AB811" i="1"/>
  <c r="AB345" i="1"/>
  <c r="AB456" i="1"/>
  <c r="AB680" i="1"/>
  <c r="AB278" i="1"/>
  <c r="AB739" i="1"/>
  <c r="AB722" i="1"/>
  <c r="AN722" i="1" s="1"/>
  <c r="AB352" i="1"/>
  <c r="AN352" i="1" s="1"/>
  <c r="AB227" i="1"/>
  <c r="AN227" i="1" s="1"/>
  <c r="AB257" i="1"/>
  <c r="AB773" i="1"/>
  <c r="AB700" i="1"/>
  <c r="AB91" i="1"/>
  <c r="AN91" i="1" s="1"/>
  <c r="AB288" i="1"/>
  <c r="AN288" i="1" s="1"/>
  <c r="AB44" i="1"/>
  <c r="AN44" i="1" s="1"/>
  <c r="AB839" i="1"/>
  <c r="AB52" i="1"/>
  <c r="AN52" i="1" s="1"/>
  <c r="AB385" i="1"/>
  <c r="AN385" i="1" s="1"/>
  <c r="AB767" i="1"/>
  <c r="AN767" i="1" s="1"/>
  <c r="AB762" i="1"/>
  <c r="AB218" i="1"/>
  <c r="AN218" i="1" s="1"/>
  <c r="AB422" i="1"/>
  <c r="AN422" i="1" s="1"/>
  <c r="AB101" i="1"/>
  <c r="AB335" i="1"/>
  <c r="AN335" i="1" s="1"/>
  <c r="AB217" i="1"/>
  <c r="AN217" i="1" s="1"/>
  <c r="AB733" i="1"/>
  <c r="AB630" i="1"/>
  <c r="AN630" i="1" s="1"/>
  <c r="AB597" i="1"/>
  <c r="AN597" i="1" s="1"/>
  <c r="AB73" i="1"/>
  <c r="AN73" i="1" s="1"/>
  <c r="AB609" i="1"/>
  <c r="AB545" i="1"/>
  <c r="AN545" i="1" s="1"/>
  <c r="AB522" i="1"/>
  <c r="AN522" i="1" s="1"/>
  <c r="AB572" i="1"/>
  <c r="AN572" i="1" s="1"/>
  <c r="AB410" i="1"/>
  <c r="AN410" i="1" s="1"/>
  <c r="AB409" i="1"/>
  <c r="AN409" i="1" s="1"/>
  <c r="AB473" i="1"/>
  <c r="AN473" i="1" s="1"/>
  <c r="AB659" i="1"/>
  <c r="AB802" i="1"/>
  <c r="AB655" i="1"/>
  <c r="AN655" i="1" s="1"/>
  <c r="AB367" i="1"/>
  <c r="AN367" i="1" s="1"/>
  <c r="AB800" i="1"/>
  <c r="AB728" i="1"/>
  <c r="AB550" i="1"/>
  <c r="AN550" i="1" s="1"/>
  <c r="AB836" i="1"/>
  <c r="AB81" i="1"/>
  <c r="AN81" i="1" s="1"/>
  <c r="AB732" i="1"/>
  <c r="AB850" i="1"/>
  <c r="AB498" i="1"/>
  <c r="AN498" i="1" s="1"/>
  <c r="AB298" i="1"/>
  <c r="AB521" i="1"/>
  <c r="AN521" i="1" s="1"/>
  <c r="AB781" i="1"/>
  <c r="AN781" i="1" s="1"/>
  <c r="AB693" i="1"/>
  <c r="AB485" i="1"/>
  <c r="AN485" i="1" s="1"/>
  <c r="AB282" i="1"/>
  <c r="AB561" i="1"/>
  <c r="AB233" i="1"/>
  <c r="AN233" i="1" s="1"/>
  <c r="AB511" i="1"/>
  <c r="AN511" i="1" s="1"/>
  <c r="AB658" i="1"/>
  <c r="AB835" i="1"/>
  <c r="AN835" i="1" s="1"/>
  <c r="AB565" i="1"/>
  <c r="AN565" i="1" s="1"/>
  <c r="AB544" i="1"/>
  <c r="AB626" i="1"/>
  <c r="AB625" i="1"/>
  <c r="AB373" i="1"/>
  <c r="AN373" i="1" s="1"/>
  <c r="AB489" i="1"/>
  <c r="AN489" i="1" s="1"/>
  <c r="AB353" i="1"/>
  <c r="AN353" i="1" s="1"/>
  <c r="AB294" i="1"/>
  <c r="AB808" i="1"/>
  <c r="AN808" i="1" s="1"/>
  <c r="AB469" i="1"/>
  <c r="AB74" i="1"/>
  <c r="AN74" i="1" s="1"/>
  <c r="AB317" i="1"/>
  <c r="AB226" i="1"/>
  <c r="AN226" i="1" s="1"/>
  <c r="AB528" i="1"/>
  <c r="AB615" i="1"/>
  <c r="AN615" i="1" s="1"/>
  <c r="AB63" i="1"/>
  <c r="AN63" i="1" s="1"/>
  <c r="AB438" i="1"/>
  <c r="AN438" i="1" s="1"/>
  <c r="AB503" i="1"/>
  <c r="AB587" i="1"/>
  <c r="AN587" i="1" s="1"/>
  <c r="AB179" i="1"/>
  <c r="AN179" i="1" s="1"/>
  <c r="AB97" i="1"/>
  <c r="AN97" i="1" s="1"/>
  <c r="AB826" i="1"/>
  <c r="AN826" i="1" s="1"/>
  <c r="AB639" i="1"/>
  <c r="AN639" i="1" s="1"/>
  <c r="AB847" i="1"/>
  <c r="AB834" i="1"/>
  <c r="AN834" i="1" s="1"/>
  <c r="AB119" i="1"/>
  <c r="AN119" i="1" s="1"/>
  <c r="AB720" i="1"/>
  <c r="AB15" i="1"/>
  <c r="AN15" i="1" s="1"/>
  <c r="AB331" i="1"/>
  <c r="AN331" i="1" s="1"/>
  <c r="AB70" i="1"/>
  <c r="AB817" i="1"/>
  <c r="AN817" i="1" s="1"/>
  <c r="AB274" i="1"/>
  <c r="AN274" i="1" s="1"/>
  <c r="AB605" i="1"/>
  <c r="AB833" i="1"/>
  <c r="AB603" i="1"/>
  <c r="AB621" i="1"/>
  <c r="AN621" i="1" s="1"/>
  <c r="AB42" i="1"/>
  <c r="AN42" i="1" s="1"/>
  <c r="AB500" i="1"/>
  <c r="AN500" i="1" s="1"/>
  <c r="AB87" i="1"/>
  <c r="AN87" i="1" s="1"/>
  <c r="AB770" i="1"/>
  <c r="AN770" i="1" s="1"/>
  <c r="AB62" i="1"/>
  <c r="AN62" i="1" s="1"/>
  <c r="AB319" i="1"/>
  <c r="AB414" i="1"/>
  <c r="AB751" i="1"/>
  <c r="AN751" i="1" s="1"/>
  <c r="AB31" i="1"/>
  <c r="AN31" i="1" s="1"/>
  <c r="AB261" i="1"/>
  <c r="AN261" i="1" s="1"/>
  <c r="AB860" i="1"/>
  <c r="AN860" i="1" s="1"/>
  <c r="AB223" i="1"/>
  <c r="AN223" i="1" s="1"/>
  <c r="AB769" i="1"/>
  <c r="AN769" i="1" s="1"/>
  <c r="AB583" i="1"/>
  <c r="AN583" i="1" s="1"/>
  <c r="AB704" i="1"/>
  <c r="AN704" i="1" s="1"/>
  <c r="AB61" i="1"/>
  <c r="AN61" i="1" s="1"/>
  <c r="AB592" i="1"/>
  <c r="AB464" i="1"/>
  <c r="AN464" i="1" s="1"/>
  <c r="AB47" i="1"/>
  <c r="AN47" i="1" s="1"/>
  <c r="AB824" i="1"/>
  <c r="AN824" i="1" s="1"/>
  <c r="AB402" i="1"/>
  <c r="AN402" i="1" s="1"/>
  <c r="AB135" i="1"/>
  <c r="AB525" i="1"/>
  <c r="AN525" i="1" s="1"/>
  <c r="AB171" i="1"/>
  <c r="AN171" i="1" s="1"/>
  <c r="AB480" i="1"/>
  <c r="AN480" i="1" s="1"/>
  <c r="AB327" i="1"/>
  <c r="AN327" i="1" s="1"/>
  <c r="AB578" i="1"/>
  <c r="AB765" i="1"/>
  <c r="AN765" i="1" s="1"/>
  <c r="AB134" i="1"/>
  <c r="AB212" i="1"/>
  <c r="AN212" i="1" s="1"/>
  <c r="AB376" i="1"/>
  <c r="AN376" i="1" s="1"/>
  <c r="AB590" i="1"/>
  <c r="AN590" i="1" s="1"/>
  <c r="AB499" i="1"/>
  <c r="AN499" i="1" s="1"/>
  <c r="AB238" i="1"/>
  <c r="AN238" i="1" s="1"/>
  <c r="AB843" i="1"/>
  <c r="AB576" i="1"/>
  <c r="AN576" i="1" s="1"/>
  <c r="AB757" i="1"/>
  <c r="AN757" i="1" s="1"/>
  <c r="AB234" i="1"/>
  <c r="AB443" i="1"/>
  <c r="AN443" i="1" s="1"/>
  <c r="AB822" i="1"/>
  <c r="AB189" i="1"/>
  <c r="AB478" i="1"/>
  <c r="AB553" i="1"/>
  <c r="AN553" i="1" s="1"/>
  <c r="AB375" i="1"/>
  <c r="AN375" i="1" s="1"/>
  <c r="AB289" i="1"/>
  <c r="AB790" i="1"/>
  <c r="AB747" i="1"/>
  <c r="AB710" i="1"/>
  <c r="AN710" i="1" s="1"/>
  <c r="AB384" i="1"/>
  <c r="AN384" i="1" s="1"/>
  <c r="AB656" i="1"/>
  <c r="AN656" i="1" s="1"/>
  <c r="AB347" i="1"/>
  <c r="AN347" i="1" s="1"/>
  <c r="AB190" i="1"/>
  <c r="AB199" i="1"/>
  <c r="AB12" i="1"/>
  <c r="AN12" i="1" s="1"/>
  <c r="AN725" i="1" l="1"/>
  <c r="AL680" i="1"/>
  <c r="AM680" i="1" s="1"/>
  <c r="AN680" i="1" s="1"/>
  <c r="AL391" i="1"/>
  <c r="AM391" i="1" s="1"/>
  <c r="AL844" i="1"/>
  <c r="AM844" i="1" s="1"/>
  <c r="AN844" i="1" s="1"/>
  <c r="AN724" i="1"/>
  <c r="AN178" i="1"/>
  <c r="AJ126" i="1"/>
  <c r="AL126" i="1" s="1"/>
  <c r="AM126" i="1" s="1"/>
  <c r="AN126" i="1" s="1"/>
  <c r="AN542" i="1"/>
  <c r="AL697" i="1"/>
  <c r="AM697" i="1" s="1"/>
  <c r="AN697" i="1" s="1"/>
  <c r="AN790" i="1"/>
  <c r="AN614" i="1"/>
  <c r="AN728" i="1"/>
  <c r="AM279" i="1"/>
  <c r="AN279" i="1" s="1"/>
  <c r="AM797" i="1"/>
  <c r="AN797" i="1" s="1"/>
  <c r="AM305" i="1"/>
  <c r="AN305" i="1" s="1"/>
  <c r="AM601" i="1"/>
  <c r="AN601" i="1" s="1"/>
  <c r="AM306" i="1"/>
  <c r="AN306" i="1" s="1"/>
  <c r="AM864" i="1"/>
  <c r="AN864" i="1" s="1"/>
  <c r="AM191" i="1"/>
  <c r="AN191" i="1" s="1"/>
  <c r="AM184" i="1"/>
  <c r="AN184" i="1" s="1"/>
  <c r="AM344" i="1"/>
  <c r="AN344" i="1" s="1"/>
  <c r="AM648" i="1"/>
  <c r="AN648" i="1" s="1"/>
  <c r="AM560" i="1"/>
  <c r="AN560" i="1" s="1"/>
  <c r="AM280" i="1"/>
  <c r="AN280" i="1" s="1"/>
  <c r="AM25" i="1"/>
  <c r="AN25" i="1" s="1"/>
  <c r="AM774" i="1"/>
  <c r="AN774" i="1" s="1"/>
  <c r="AM293" i="1"/>
  <c r="AN293" i="1" s="1"/>
  <c r="AM35" i="1"/>
  <c r="AN35" i="1" s="1"/>
  <c r="AV682" i="1"/>
  <c r="AX682" i="1" s="1"/>
  <c r="AN328" i="1"/>
  <c r="AN736" i="1"/>
  <c r="AN612" i="1"/>
  <c r="AN36" i="1"/>
  <c r="AN29" i="1"/>
  <c r="AN56" i="1"/>
  <c r="AN840" i="1"/>
  <c r="AN763" i="1"/>
  <c r="AN32" i="1"/>
  <c r="AN804" i="1"/>
  <c r="AN526" i="1"/>
  <c r="AN23" i="1"/>
  <c r="AN734" i="1"/>
  <c r="AN281" i="1"/>
  <c r="AN303" i="1"/>
  <c r="AN783" i="1"/>
  <c r="AN787" i="1"/>
  <c r="AN297" i="1"/>
  <c r="AN761" i="1"/>
  <c r="AN789" i="1"/>
  <c r="AN295" i="1"/>
  <c r="AN577" i="1"/>
  <c r="AN271" i="1"/>
  <c r="AN855" i="1"/>
  <c r="AN791" i="1"/>
  <c r="AN22" i="1"/>
  <c r="AN608" i="1"/>
  <c r="AN286" i="1"/>
  <c r="AN125" i="1"/>
  <c r="AN190" i="1"/>
  <c r="AN266" i="1"/>
  <c r="AN196" i="1"/>
  <c r="AN249" i="1"/>
  <c r="AN123" i="1"/>
  <c r="AN277" i="1"/>
  <c r="AN800" i="1"/>
  <c r="AN101" i="1"/>
  <c r="AN155" i="1"/>
  <c r="AN604" i="1"/>
  <c r="AN301" i="1"/>
  <c r="AN187" i="1"/>
  <c r="AN610" i="1"/>
  <c r="AN773" i="1"/>
  <c r="AN181" i="1"/>
  <c r="AN80" i="1"/>
  <c r="AN727" i="1"/>
  <c r="AN194" i="1"/>
  <c r="AN842" i="1"/>
  <c r="AN852" i="1"/>
  <c r="AN268" i="1"/>
  <c r="AN390" i="1"/>
  <c r="AN821" i="1"/>
  <c r="AN319" i="1"/>
  <c r="AN653" i="1"/>
  <c r="AN94" i="1"/>
  <c r="AN370" i="1"/>
  <c r="AN822" i="1"/>
  <c r="AN278" i="1"/>
  <c r="AN121" i="1"/>
  <c r="AN850" i="1"/>
  <c r="AN296" i="1"/>
  <c r="AN393" i="1"/>
  <c r="AN284" i="1"/>
  <c r="AN185" i="1"/>
  <c r="AN255" i="1"/>
  <c r="AN561" i="1"/>
  <c r="AN515" i="1"/>
  <c r="AN593" i="1"/>
  <c r="AN85" i="1"/>
  <c r="AN254" i="1"/>
  <c r="AN70" i="1"/>
  <c r="AN841" i="1"/>
  <c r="AN156" i="1"/>
  <c r="AN21" i="1"/>
  <c r="AN291" i="1"/>
  <c r="AN140" i="1"/>
  <c r="AN606" i="1"/>
  <c r="AN294" i="1"/>
  <c r="AN298" i="1"/>
  <c r="AN684" i="1"/>
  <c r="AN712" i="1"/>
  <c r="AN235" i="1"/>
  <c r="AN132" i="1"/>
  <c r="AN666" i="1"/>
  <c r="AN602" i="1"/>
  <c r="AN369" i="1"/>
  <c r="AN37" i="1"/>
  <c r="AN100" i="1"/>
  <c r="AN20" i="1"/>
  <c r="AN503" i="1"/>
  <c r="AN234" i="1"/>
  <c r="AN302" i="1"/>
  <c r="AN24" i="1"/>
  <c r="AN833" i="1"/>
  <c r="AN853" i="1"/>
  <c r="AN685" i="1"/>
  <c r="AN175" i="1"/>
  <c r="AN837" i="1"/>
  <c r="AN200" i="1"/>
  <c r="AN359" i="1"/>
  <c r="AN659" i="1"/>
  <c r="AN721" i="1"/>
  <c r="AN325" i="1"/>
  <c r="AN98" i="1"/>
  <c r="AN502" i="1"/>
  <c r="AN358" i="1"/>
  <c r="AN537" i="1"/>
  <c r="AN134" i="1"/>
  <c r="AN679" i="1"/>
  <c r="AN127" i="1"/>
  <c r="AN713" i="1"/>
  <c r="AN563" i="1"/>
  <c r="AN407" i="1"/>
  <c r="AN211" i="1"/>
  <c r="AN258" i="1"/>
  <c r="AN626" i="1"/>
  <c r="AN253" i="1"/>
  <c r="AN611" i="1"/>
  <c r="AN667" i="1"/>
  <c r="AN746" i="1"/>
  <c r="AN544" i="1"/>
  <c r="AN329" i="1"/>
  <c r="AN644" i="1"/>
  <c r="AN176" i="1"/>
  <c r="AN543" i="1"/>
  <c r="AN708" i="1"/>
  <c r="AN45" i="1"/>
  <c r="AN92" i="1"/>
  <c r="AN27" i="1"/>
  <c r="AN66" i="1"/>
  <c r="AN300" i="1"/>
  <c r="AN299" i="1"/>
  <c r="AN120" i="1"/>
  <c r="AN799" i="1"/>
  <c r="AN570" i="1"/>
  <c r="AN693" i="1"/>
  <c r="AN802" i="1"/>
  <c r="AN839" i="1"/>
  <c r="AN849" i="1"/>
  <c r="AN210" i="1"/>
  <c r="AN562" i="1"/>
  <c r="AN788" i="1"/>
  <c r="AN477" i="1"/>
  <c r="AN93" i="1"/>
  <c r="AN691" i="1"/>
  <c r="AN192" i="1"/>
  <c r="AN776" i="1"/>
  <c r="AN645" i="1"/>
  <c r="AN455" i="1"/>
  <c r="AN599" i="1"/>
  <c r="AN811" i="1"/>
  <c r="AN692" i="1"/>
  <c r="AN283" i="1"/>
  <c r="AN182" i="1"/>
  <c r="AN382" i="1"/>
  <c r="AN154" i="1"/>
  <c r="AN289" i="1"/>
  <c r="AN689" i="1"/>
  <c r="AN809" i="1"/>
  <c r="AN699" i="1"/>
  <c r="AN413" i="1"/>
  <c r="AN33" i="1"/>
  <c r="AN609" i="1"/>
  <c r="AN700" i="1"/>
  <c r="AN688" i="1"/>
  <c r="AN177" i="1"/>
  <c r="AN607" i="1"/>
  <c r="AN392" i="1"/>
  <c r="AN79" i="1"/>
  <c r="AN739" i="1"/>
  <c r="AN28" i="1"/>
  <c r="AN735" i="1"/>
  <c r="AN848" i="1"/>
  <c r="AN592" i="1"/>
  <c r="AN775" i="1"/>
  <c r="AN762" i="1"/>
  <c r="AN571" i="1"/>
  <c r="AN282" i="1"/>
  <c r="AN141" i="1"/>
  <c r="AN345" i="1"/>
  <c r="AN270" i="1"/>
  <c r="AN552" i="1"/>
  <c r="AN820" i="1"/>
  <c r="AN287" i="1"/>
  <c r="AN796" i="1"/>
  <c r="AN504" i="1"/>
  <c r="AN124" i="1"/>
  <c r="AN307" i="1"/>
  <c r="AN649" i="1"/>
  <c r="AN415" i="1"/>
  <c r="AN199" i="1"/>
  <c r="AN189" i="1"/>
  <c r="AN673" i="1"/>
  <c r="AN847" i="1"/>
  <c r="AN672" i="1"/>
  <c r="AN102" i="1"/>
  <c r="AN668" i="1"/>
  <c r="AN272" i="1"/>
  <c r="AN292" i="1"/>
  <c r="AN745" i="1"/>
  <c r="AN625" i="1"/>
  <c r="AN836" i="1"/>
  <c r="AN733" i="1"/>
  <c r="AN514" i="1"/>
  <c r="AN304" i="1"/>
  <c r="AN551" i="1"/>
  <c r="AN18" i="1"/>
  <c r="AN523" i="1"/>
  <c r="AN324" i="1"/>
  <c r="AN30" i="1"/>
  <c r="AN793" i="1"/>
  <c r="AN339" i="1"/>
  <c r="AN391" i="1"/>
  <c r="AN406" i="1"/>
  <c r="AN88" i="1"/>
  <c r="AN600" i="1"/>
  <c r="AN257" i="1"/>
  <c r="AN819" i="1"/>
  <c r="AN613" i="1"/>
  <c r="AN731" i="1"/>
  <c r="AN131" i="1"/>
  <c r="AN34" i="1"/>
  <c r="AN694" i="1"/>
  <c r="AN267" i="1"/>
  <c r="AN265" i="1"/>
  <c r="AN290" i="1"/>
  <c r="AN690" i="1"/>
  <c r="AN317" i="1"/>
  <c r="AN747" i="1"/>
  <c r="AN843" i="1"/>
  <c r="AN854" i="1"/>
  <c r="AN605" i="1"/>
  <c r="AN681" i="1"/>
  <c r="AN157" i="1"/>
  <c r="AN798" i="1"/>
  <c r="AN135" i="1"/>
  <c r="AN250" i="1"/>
  <c r="AN709" i="1"/>
  <c r="AN183" i="1"/>
  <c r="AN133" i="1"/>
  <c r="AN437" i="1"/>
  <c r="AN646" i="1"/>
  <c r="AN193" i="1"/>
  <c r="AN195" i="1"/>
  <c r="AN340" i="1"/>
  <c r="AN737" i="1"/>
  <c r="AN764" i="1"/>
  <c r="AN805" i="1"/>
  <c r="AN732" i="1"/>
  <c r="AN792" i="1"/>
  <c r="AN701" i="1"/>
  <c r="AN103" i="1"/>
  <c r="AN414" i="1"/>
  <c r="AN696" i="1"/>
  <c r="AN40" i="1"/>
  <c r="AN669" i="1"/>
  <c r="AN812" i="1"/>
  <c r="AN794" i="1"/>
  <c r="AN658" i="1"/>
  <c r="AN318" i="1"/>
  <c r="AN269" i="1"/>
  <c r="AN832" i="1"/>
  <c r="AN313" i="1"/>
  <c r="AN448" i="1"/>
  <c r="AN674" i="1"/>
  <c r="AN784" i="1"/>
  <c r="AN309" i="1"/>
  <c r="AN320" i="1"/>
  <c r="AN469" i="1"/>
  <c r="AN449" i="1"/>
  <c r="AN456" i="1"/>
  <c r="AN99" i="1"/>
  <c r="AN459" i="1"/>
  <c r="AN527" i="1"/>
  <c r="AN810" i="1"/>
  <c r="AN174" i="1"/>
  <c r="AN252" i="1"/>
  <c r="AN795" i="1"/>
  <c r="AN53" i="1"/>
  <c r="AN468" i="1"/>
  <c r="AN308" i="1"/>
  <c r="AN578" i="1"/>
  <c r="AN68" i="1"/>
  <c r="AN720" i="1"/>
  <c r="AN695" i="1"/>
  <c r="AN698" i="1"/>
  <c r="AN128" i="1"/>
  <c r="AN478" i="1"/>
  <c r="AN524" i="1"/>
  <c r="AN748" i="1"/>
  <c r="AN683" i="1"/>
  <c r="AN538" i="1"/>
  <c r="AN383" i="1"/>
  <c r="AN670" i="1"/>
  <c r="AN740" i="1"/>
  <c r="AN236" i="1"/>
  <c r="AN188" i="1"/>
  <c r="AN603" i="1"/>
  <c r="AN845" i="1"/>
  <c r="AN579" i="1"/>
  <c r="AN801" i="1"/>
  <c r="AN803" i="1"/>
  <c r="AN777" i="1"/>
  <c r="AN528" i="1"/>
  <c r="AN460" i="1"/>
  <c r="AN197" i="1"/>
  <c r="AN856" i="1"/>
  <c r="AN314" i="1"/>
  <c r="AN273" i="1"/>
  <c r="AN654" i="1"/>
  <c r="AN813" i="1"/>
  <c r="AL436" i="1"/>
  <c r="AN11" i="1" l="1"/>
  <c r="AM436" i="1"/>
  <c r="AN436" i="1" s="1"/>
  <c r="AO485" i="1" l="1"/>
  <c r="AO627" i="1"/>
  <c r="AP627" i="1" s="1"/>
  <c r="AO555" i="1"/>
  <c r="AO674" i="1"/>
  <c r="AO20" i="1"/>
  <c r="AO409" i="1"/>
  <c r="AO801" i="1"/>
  <c r="AO493" i="1"/>
  <c r="AO583" i="1"/>
  <c r="AO377" i="1"/>
  <c r="AO660" i="1"/>
  <c r="AO372" i="1"/>
  <c r="AO133" i="1"/>
  <c r="AO764" i="1"/>
  <c r="AO246" i="1"/>
  <c r="AO60" i="1"/>
  <c r="AP60" i="1" s="1"/>
  <c r="AO578" i="1"/>
  <c r="AO663" i="1"/>
  <c r="AO751" i="1"/>
  <c r="AP751" i="1" s="1"/>
  <c r="AO861" i="1"/>
  <c r="AP861" i="1" s="1"/>
  <c r="AO479" i="1"/>
  <c r="AO406" i="1"/>
  <c r="AO595" i="1"/>
  <c r="AO441" i="1"/>
  <c r="AO387" i="1"/>
  <c r="AO375" i="1"/>
  <c r="AP375" i="1" s="1"/>
  <c r="AO118" i="1"/>
  <c r="AO380" i="1"/>
  <c r="AO227" i="1"/>
  <c r="AO814" i="1"/>
  <c r="AO77" i="1"/>
  <c r="AO509" i="1"/>
  <c r="AO115" i="1"/>
  <c r="AO778" i="1"/>
  <c r="AO17" i="1"/>
  <c r="AO464" i="1"/>
  <c r="AO749" i="1"/>
  <c r="AO107" i="1"/>
  <c r="AO506" i="1"/>
  <c r="AP506" i="1" s="1"/>
  <c r="AO435" i="1"/>
  <c r="AO588" i="1"/>
  <c r="AO170" i="1"/>
  <c r="AO600" i="1"/>
  <c r="AO330" i="1"/>
  <c r="AO490" i="1"/>
  <c r="AO30" i="1"/>
  <c r="AO672" i="1"/>
  <c r="AO394" i="1"/>
  <c r="AO315" i="1"/>
  <c r="AO178" i="1"/>
  <c r="AO521" i="1"/>
  <c r="AO746" i="1"/>
  <c r="AO332" i="1"/>
  <c r="AO273" i="1"/>
  <c r="AO620" i="1"/>
  <c r="AP620" i="1" s="1"/>
  <c r="AO266" i="1"/>
  <c r="AO149" i="1"/>
  <c r="AO675" i="1"/>
  <c r="AP675" i="1" s="1"/>
  <c r="AO152" i="1"/>
  <c r="AO725" i="1"/>
  <c r="AO323" i="1"/>
  <c r="AO569" i="1"/>
  <c r="AO389" i="1"/>
  <c r="AO357" i="1"/>
  <c r="AO591" i="1"/>
  <c r="AO355" i="1"/>
  <c r="AO831" i="1"/>
  <c r="AO57" i="1"/>
  <c r="AP57" i="1" s="1"/>
  <c r="AO495" i="1"/>
  <c r="AO148" i="1"/>
  <c r="AO601" i="1"/>
  <c r="AO507" i="1"/>
  <c r="AO367" i="1"/>
  <c r="AO381" i="1"/>
  <c r="AP381" i="1" s="1"/>
  <c r="AO769" i="1"/>
  <c r="AO47" i="1"/>
  <c r="AO676" i="1"/>
  <c r="AO572" i="1"/>
  <c r="AO342" i="1"/>
  <c r="AO58" i="1"/>
  <c r="AO777" i="1"/>
  <c r="AO650" i="1"/>
  <c r="AO567" i="1"/>
  <c r="AO741" i="1"/>
  <c r="AO212" i="1"/>
  <c r="AO677" i="1"/>
  <c r="AP677" i="1" s="1"/>
  <c r="AO263" i="1"/>
  <c r="AO554" i="1"/>
  <c r="AO205" i="1"/>
  <c r="AO573" i="1"/>
  <c r="AO624" i="1"/>
  <c r="AO636" i="1"/>
  <c r="AO575" i="1"/>
  <c r="AO859" i="1"/>
  <c r="AO395" i="1"/>
  <c r="AO822" i="1"/>
  <c r="AO76" i="1"/>
  <c r="AP76" i="1" s="1"/>
  <c r="AO571" i="1"/>
  <c r="AO629" i="1"/>
  <c r="AO169" i="1"/>
  <c r="AO48" i="1"/>
  <c r="AP48" i="1" s="1"/>
  <c r="AO765" i="1"/>
  <c r="AO614" i="1"/>
  <c r="AO623" i="1"/>
  <c r="AO838" i="1"/>
  <c r="AO425" i="1"/>
  <c r="AO338" i="1"/>
  <c r="AO81" i="1"/>
  <c r="AO258" i="1"/>
  <c r="AO353" i="1"/>
  <c r="AO65" i="1"/>
  <c r="AO247" i="1"/>
  <c r="AO354" i="1"/>
  <c r="AO252" i="1"/>
  <c r="AP252" i="1" s="1"/>
  <c r="AO489" i="1"/>
  <c r="AO530" i="1"/>
  <c r="AO106" i="1"/>
  <c r="AO491" i="1"/>
  <c r="AO463" i="1"/>
  <c r="AO343" i="1"/>
  <c r="AO224" i="1"/>
  <c r="AO218" i="1"/>
  <c r="AO837" i="1"/>
  <c r="AO345" i="1"/>
  <c r="AO55" i="1"/>
  <c r="AO97" i="1"/>
  <c r="AO214" i="1"/>
  <c r="AO834" i="1"/>
  <c r="AO633" i="1"/>
  <c r="AO160" i="1"/>
  <c r="AO670" i="1"/>
  <c r="AO717" i="1"/>
  <c r="AO547" i="1"/>
  <c r="AO545" i="1"/>
  <c r="AO858" i="1"/>
  <c r="AO351" i="1"/>
  <c r="AO78" i="1"/>
  <c r="AO122" i="1"/>
  <c r="AO808" i="1"/>
  <c r="AO654" i="1"/>
  <c r="AO436" i="1"/>
  <c r="AO314" i="1"/>
  <c r="AO706" i="1"/>
  <c r="AO147" i="1"/>
  <c r="AO243" i="1"/>
  <c r="AO233" i="1"/>
  <c r="AP233" i="1" s="1"/>
  <c r="AR233" i="1" s="1"/>
  <c r="AO779" i="1"/>
  <c r="AO146" i="1"/>
  <c r="AO651" i="1"/>
  <c r="AO496" i="1"/>
  <c r="AO850" i="1"/>
  <c r="AO401" i="1"/>
  <c r="AO361" i="1"/>
  <c r="AO833" i="1"/>
  <c r="AO860" i="1"/>
  <c r="AO281" i="1"/>
  <c r="AO167" i="1"/>
  <c r="AO771" i="1"/>
  <c r="AO630" i="1"/>
  <c r="AO110" i="1"/>
  <c r="AO54" i="1"/>
  <c r="AO862" i="1"/>
  <c r="AO139" i="1"/>
  <c r="AO417" i="1"/>
  <c r="AO112" i="1"/>
  <c r="AO484" i="1"/>
  <c r="AO371" i="1"/>
  <c r="AO760" i="1"/>
  <c r="AO753" i="1"/>
  <c r="AO705" i="1"/>
  <c r="AO451" i="1"/>
  <c r="AO828" i="1"/>
  <c r="AO473" i="1"/>
  <c r="AO737" i="1"/>
  <c r="AO236" i="1"/>
  <c r="AO857" i="1"/>
  <c r="AO462" i="1"/>
  <c r="AO518" i="1"/>
  <c r="AO415" i="1"/>
  <c r="AO62" i="1"/>
  <c r="AP62" i="1" s="1"/>
  <c r="AO637" i="1"/>
  <c r="AO278" i="1"/>
  <c r="AO461" i="1"/>
  <c r="AO450" i="1"/>
  <c r="AO598" i="1"/>
  <c r="AO454" i="1"/>
  <c r="AO805" i="1"/>
  <c r="AO647" i="1"/>
  <c r="AO790" i="1"/>
  <c r="AO611" i="1"/>
  <c r="AO528" i="1"/>
  <c r="AO467" i="1"/>
  <c r="AO830" i="1"/>
  <c r="AO340" i="1"/>
  <c r="AO635" i="1"/>
  <c r="AO798" i="1"/>
  <c r="AO124" i="1"/>
  <c r="AO379" i="1"/>
  <c r="AO621" i="1"/>
  <c r="AO145" i="1"/>
  <c r="AO282" i="1"/>
  <c r="AO362" i="1"/>
  <c r="AO508" i="1"/>
  <c r="AO420" i="1"/>
  <c r="AO143" i="1"/>
  <c r="AO407" i="1"/>
  <c r="AO442" i="1"/>
  <c r="AO71" i="1"/>
  <c r="AO579" i="1"/>
  <c r="AO446" i="1"/>
  <c r="AO701" i="1"/>
  <c r="AO430" i="1"/>
  <c r="AO754" i="1"/>
  <c r="AO543" i="1"/>
  <c r="AO513" i="1"/>
  <c r="AO334" i="1"/>
  <c r="AO320" i="1"/>
  <c r="AO228" i="1"/>
  <c r="AO59" i="1"/>
  <c r="AO402" i="1"/>
  <c r="AO431" i="1"/>
  <c r="AO346" i="1"/>
  <c r="AO348" i="1"/>
  <c r="AO722" i="1"/>
  <c r="AO203" i="1"/>
  <c r="AO288" i="1"/>
  <c r="AO82" i="1"/>
  <c r="AO616" i="1"/>
  <c r="AO26" i="1"/>
  <c r="AO38" i="1"/>
  <c r="AO661" i="1"/>
  <c r="AO449" i="1"/>
  <c r="AO99" i="1"/>
  <c r="AO470" i="1"/>
  <c r="AO544" i="1"/>
  <c r="AO416" i="1"/>
  <c r="AO251" i="1"/>
  <c r="AO191" i="1"/>
  <c r="AO784" i="1"/>
  <c r="AO757" i="1"/>
  <c r="AO631" i="1"/>
  <c r="AO743" i="1"/>
  <c r="AO44" i="1"/>
  <c r="AO810" i="1"/>
  <c r="AO31" i="1"/>
  <c r="AO312" i="1"/>
  <c r="AO159" i="1"/>
  <c r="AO786" i="1"/>
  <c r="AO111" i="1"/>
  <c r="AO352" i="1"/>
  <c r="AO772" i="1"/>
  <c r="AO520" i="1"/>
  <c r="AO74" i="1"/>
  <c r="AO69" i="1"/>
  <c r="AO365" i="1"/>
  <c r="AO845" i="1"/>
  <c r="AO649" i="1"/>
  <c r="AO331" i="1"/>
  <c r="AO376" i="1"/>
  <c r="AO538" i="1"/>
  <c r="AO492" i="1"/>
  <c r="AO525" i="1"/>
  <c r="AO646" i="1"/>
  <c r="AO270" i="1"/>
  <c r="AO255" i="1"/>
  <c r="AO16" i="1"/>
  <c r="AO839" i="1"/>
  <c r="AO824" i="1"/>
  <c r="AO158" i="1"/>
  <c r="AO168" i="1"/>
  <c r="AO503" i="1"/>
  <c r="AO128" i="1"/>
  <c r="AO704" i="1"/>
  <c r="AO363" i="1"/>
  <c r="AO185" i="1"/>
  <c r="AO336" i="1"/>
  <c r="AO522" i="1"/>
  <c r="AO197" i="1"/>
  <c r="AO665" i="1"/>
  <c r="AO349" i="1"/>
  <c r="AO807" i="1"/>
  <c r="AO432" i="1"/>
  <c r="AO335" i="1"/>
  <c r="AO487" i="1"/>
  <c r="AO744" i="1"/>
  <c r="AO28" i="1"/>
  <c r="AO697" i="1"/>
  <c r="AO321" i="1"/>
  <c r="AO63" i="1"/>
  <c r="AO683" i="1"/>
  <c r="AO597" i="1"/>
  <c r="AO219" i="1"/>
  <c r="AO408" i="1"/>
  <c r="AO504" i="1"/>
  <c r="AO43" i="1"/>
  <c r="AO19" i="1"/>
  <c r="AO577" i="1"/>
  <c r="AO393" i="1"/>
  <c r="AO465" i="1"/>
  <c r="AO137" i="1"/>
  <c r="AO419" i="1"/>
  <c r="AO652" i="1"/>
  <c r="AO856" i="1"/>
  <c r="AO428" i="1"/>
  <c r="AO586" i="1"/>
  <c r="AO587" i="1"/>
  <c r="AO695" i="1"/>
  <c r="AO589" i="1"/>
  <c r="AO383" i="1"/>
  <c r="AO268" i="1"/>
  <c r="AO640" i="1"/>
  <c r="AO64" i="1"/>
  <c r="AO768" i="1"/>
  <c r="AO230" i="1"/>
  <c r="AO287" i="1"/>
  <c r="AO253" i="1"/>
  <c r="AO593" i="1"/>
  <c r="AO755" i="1"/>
  <c r="AO231" i="1"/>
  <c r="AO498" i="1"/>
  <c r="AO564" i="1"/>
  <c r="AO317" i="1"/>
  <c r="AO795" i="1"/>
  <c r="AO466" i="1"/>
  <c r="AO422" i="1"/>
  <c r="AO710" i="1"/>
  <c r="AO703" i="1"/>
  <c r="AO494" i="1"/>
  <c r="AO91" i="1"/>
  <c r="AO426" i="1"/>
  <c r="AO36" i="1"/>
  <c r="AO184" i="1"/>
  <c r="AO854" i="1"/>
  <c r="AO171" i="1"/>
  <c r="AO726" i="1"/>
  <c r="AO762" i="1"/>
  <c r="AO188" i="1"/>
  <c r="AO421" i="1"/>
  <c r="AO585" i="1"/>
  <c r="AO131" i="1"/>
  <c r="AO481" i="1"/>
  <c r="AO296" i="1"/>
  <c r="AO707" i="1"/>
  <c r="AO673" i="1"/>
  <c r="AO175" i="1"/>
  <c r="AO209" i="1"/>
  <c r="AO173" i="1"/>
  <c r="AO619" i="1"/>
  <c r="AO582" i="1"/>
  <c r="AO500" i="1"/>
  <c r="AO541" i="1"/>
  <c r="AO752" i="1"/>
  <c r="AO738" i="1"/>
  <c r="AO758" i="1"/>
  <c r="AO537" i="1"/>
  <c r="AO196" i="1"/>
  <c r="AO440" i="1"/>
  <c r="AO684" i="1"/>
  <c r="AO200" i="1"/>
  <c r="AO471" i="1"/>
  <c r="AO411" i="1"/>
  <c r="AO61" i="1"/>
  <c r="AO669" i="1"/>
  <c r="AO166" i="1"/>
  <c r="AO531" i="1"/>
  <c r="AO412" i="1"/>
  <c r="AO157" i="1"/>
  <c r="AO712" i="1"/>
  <c r="AO785" i="1"/>
  <c r="AO736" i="1"/>
  <c r="AO818" i="1"/>
  <c r="AO207" i="1"/>
  <c r="AO517" i="1"/>
  <c r="AO550" i="1"/>
  <c r="AO161" i="1"/>
  <c r="AO584" i="1"/>
  <c r="AO546" i="1"/>
  <c r="AO735" i="1"/>
  <c r="AO802" i="1"/>
  <c r="AO532" i="1"/>
  <c r="AO72" i="1"/>
  <c r="AO797" i="1"/>
  <c r="AO368" i="1"/>
  <c r="AO692" i="1"/>
  <c r="AO761" i="1"/>
  <c r="AO851" i="1"/>
  <c r="AO662" i="1"/>
  <c r="AO445" i="1"/>
  <c r="AO452" i="1"/>
  <c r="AO398" i="1"/>
  <c r="AO827" i="1"/>
  <c r="AO96" i="1"/>
  <c r="AO482" i="1"/>
  <c r="AO823" i="1"/>
  <c r="AO95" i="1"/>
  <c r="AO447" i="1"/>
  <c r="AO104" i="1"/>
  <c r="AO172" i="1"/>
  <c r="AO539" i="1"/>
  <c r="AO213" i="1"/>
  <c r="AO535" i="1"/>
  <c r="AO747" i="1"/>
  <c r="AO32" i="1"/>
  <c r="AO405" i="1"/>
  <c r="AO534" i="1"/>
  <c r="AO680" i="1"/>
  <c r="AO240" i="1"/>
  <c r="AO505" i="1"/>
  <c r="AO671" i="1"/>
  <c r="AO438" i="1"/>
  <c r="AO519" i="1"/>
  <c r="AO576" i="1"/>
  <c r="AO100" i="1"/>
  <c r="AO237" i="1"/>
  <c r="AO480" i="1"/>
  <c r="AO86" i="1"/>
  <c r="AO125" i="1"/>
  <c r="AO400" i="1"/>
  <c r="AO523" i="1"/>
  <c r="AO863" i="1"/>
  <c r="AO813" i="1"/>
  <c r="AO679" i="1"/>
  <c r="AO759" i="1"/>
  <c r="AO164" i="1"/>
  <c r="AO364" i="1"/>
  <c r="AO242" i="1"/>
  <c r="AO90" i="1"/>
  <c r="AO301" i="1"/>
  <c r="AO817" i="1"/>
  <c r="AO439" i="1"/>
  <c r="AO274" i="1"/>
  <c r="AO443" i="1"/>
  <c r="AO339" i="1"/>
  <c r="AO542" i="1"/>
  <c r="AO201" i="1"/>
  <c r="AO108" i="1"/>
  <c r="AO333" i="1"/>
  <c r="AO378" i="1"/>
  <c r="AO533" i="1"/>
  <c r="AO325" i="1"/>
  <c r="AO67" i="1"/>
  <c r="AO460" i="1"/>
  <c r="AO668" i="1"/>
  <c r="AO195" i="1"/>
  <c r="AO291" i="1"/>
  <c r="AO821" i="1"/>
  <c r="AO305" i="1"/>
  <c r="AO685" i="1"/>
  <c r="AO540" i="1"/>
  <c r="AO486" i="1"/>
  <c r="AO708" i="1"/>
  <c r="AO659" i="1"/>
  <c r="AO711" i="1"/>
  <c r="AO114" i="1"/>
  <c r="AO102" i="1"/>
  <c r="AO829" i="1"/>
  <c r="AO322" i="1"/>
  <c r="AO694" i="1"/>
  <c r="AO306" i="1"/>
  <c r="AO374" i="1"/>
  <c r="AO138" i="1"/>
  <c r="AO699" i="1"/>
  <c r="AO536" i="1"/>
  <c r="AO560" i="1"/>
  <c r="AO177" i="1"/>
  <c r="AO250" i="1"/>
  <c r="AO512" i="1"/>
  <c r="AO217" i="1"/>
  <c r="AO565" i="1"/>
  <c r="AO713" i="1"/>
  <c r="AO410" i="1"/>
  <c r="AO129" i="1"/>
  <c r="AO756" i="1"/>
  <c r="AO174" i="1"/>
  <c r="AO24" i="1"/>
  <c r="AO820" i="1"/>
  <c r="AO418" i="1"/>
  <c r="AO548" i="1"/>
  <c r="AO73" i="1"/>
  <c r="AO226" i="1"/>
  <c r="AO727" i="1"/>
  <c r="AO386" i="1"/>
  <c r="AO210" i="1"/>
  <c r="AO553" i="1"/>
  <c r="AO249" i="1"/>
  <c r="AO257" i="1"/>
  <c r="AO702" i="1"/>
  <c r="AO356" i="1"/>
  <c r="AO792" i="1"/>
  <c r="AO373" i="1"/>
  <c r="AO787" i="1"/>
  <c r="AO552" i="1"/>
  <c r="AO267" i="1"/>
  <c r="AO239" i="1"/>
  <c r="AO626" i="1"/>
  <c r="AO775" i="1"/>
  <c r="AO329" i="1"/>
  <c r="AO14" i="1"/>
  <c r="AO220" i="1"/>
  <c r="AO497" i="1"/>
  <c r="AO427" i="1"/>
  <c r="AO206" i="1"/>
  <c r="AO655" i="1"/>
  <c r="AO766" i="1"/>
  <c r="AO27" i="1"/>
  <c r="AO254" i="1"/>
  <c r="AO811" i="1"/>
  <c r="AO590" i="1"/>
  <c r="AO51" i="1"/>
  <c r="AO841" i="1"/>
  <c r="AO189" i="1"/>
  <c r="AO681" i="1"/>
  <c r="AO13" i="1"/>
  <c r="AO202" i="1"/>
  <c r="AO49" i="1"/>
  <c r="AO739" i="1"/>
  <c r="AO690" i="1"/>
  <c r="AO182" i="1"/>
  <c r="AO527" i="1"/>
  <c r="AO478" i="1"/>
  <c r="AO360" i="1"/>
  <c r="AO245" i="1"/>
  <c r="AO809" i="1"/>
  <c r="AO92" i="1"/>
  <c r="AO140" i="1"/>
  <c r="AO89" i="1"/>
  <c r="AO843" i="1"/>
  <c r="AO225" i="1"/>
  <c r="AO656" i="1"/>
  <c r="AO388" i="1"/>
  <c r="AO292" i="1"/>
  <c r="AO561" i="1"/>
  <c r="AO221" i="1"/>
  <c r="AO109" i="1"/>
  <c r="AO551" i="1"/>
  <c r="AO183" i="1"/>
  <c r="AO796" i="1"/>
  <c r="AO310" i="1"/>
  <c r="AO141" i="1"/>
  <c r="AO714" i="1"/>
  <c r="AO549" i="1"/>
  <c r="AO698" i="1"/>
  <c r="AO750" i="1"/>
  <c r="AO763" i="1"/>
  <c r="AO847" i="1"/>
  <c r="AO499" i="1"/>
  <c r="AO468" i="1"/>
  <c r="AO119" i="1"/>
  <c r="AO664" i="1"/>
  <c r="AO369" i="1"/>
  <c r="AO132" i="1"/>
  <c r="AO848" i="1"/>
  <c r="AO781" i="1"/>
  <c r="AO709" i="1"/>
  <c r="AO719" i="1"/>
  <c r="AO298" i="1"/>
  <c r="AO396" i="1"/>
  <c r="AO302" i="1"/>
  <c r="AO238" i="1"/>
  <c r="AO116" i="1"/>
  <c r="AO385" i="1"/>
  <c r="AO52" i="1"/>
  <c r="AO514" i="1"/>
  <c r="AO510" i="1"/>
  <c r="AO45" i="1"/>
  <c r="AO265" i="1"/>
  <c r="AO103" i="1"/>
  <c r="AO384" i="1"/>
  <c r="AO34" i="1"/>
  <c r="AO311" i="1"/>
  <c r="AO327" i="1"/>
  <c r="AO199" i="1"/>
  <c r="AO136" i="1"/>
  <c r="AO846" i="1"/>
  <c r="AO844" i="1"/>
  <c r="AO75" i="1"/>
  <c r="AO144" i="1"/>
  <c r="AO198" i="1"/>
  <c r="AO816" i="1"/>
  <c r="AO105" i="1"/>
  <c r="AO723" i="1"/>
  <c r="AO568" i="1"/>
  <c r="AP568" i="1" s="1"/>
  <c r="AO622" i="1"/>
  <c r="AO791" i="1"/>
  <c r="AO150" i="1"/>
  <c r="AO458" i="1"/>
  <c r="AO94" i="1"/>
  <c r="AO135" i="1"/>
  <c r="AO721" i="1"/>
  <c r="AO472" i="1"/>
  <c r="AO179" i="1"/>
  <c r="AO358" i="1"/>
  <c r="AO392" i="1"/>
  <c r="AO526" i="1"/>
  <c r="AO248" i="1"/>
  <c r="AO444" i="1"/>
  <c r="AO806" i="1"/>
  <c r="AO632" i="1"/>
  <c r="AO842" i="1"/>
  <c r="AO53" i="1"/>
  <c r="AO799" i="1"/>
  <c r="AO50" i="1"/>
  <c r="AO488" i="1"/>
  <c r="AO658" i="1"/>
  <c r="AO609" i="1"/>
  <c r="AO607" i="1"/>
  <c r="AO800" i="1"/>
  <c r="AO413" i="1"/>
  <c r="AO606" i="1"/>
  <c r="AO603" i="1"/>
  <c r="AO21" i="1"/>
  <c r="AO700" i="1"/>
  <c r="AO608" i="1"/>
  <c r="AO693" i="1"/>
  <c r="AO566" i="1"/>
  <c r="AO724" i="1"/>
  <c r="AO286" i="1"/>
  <c r="AO667" i="1"/>
  <c r="AO730" i="1"/>
  <c r="AO728" i="1"/>
  <c r="AO259" i="1"/>
  <c r="AO211" i="1"/>
  <c r="AO293" i="1"/>
  <c r="AO347" i="1"/>
  <c r="AO79" i="1"/>
  <c r="AO529" i="1"/>
  <c r="AO279" i="1"/>
  <c r="AO280" i="1"/>
  <c r="AO39" i="1"/>
  <c r="AO563" i="1"/>
  <c r="AO22" i="1"/>
  <c r="AO715" i="1"/>
  <c r="AO604" i="1"/>
  <c r="AO612" i="1"/>
  <c r="AO557" i="1"/>
  <c r="AO483" i="1"/>
  <c r="AO256" i="1"/>
  <c r="AO581" i="1"/>
  <c r="AO25" i="1"/>
  <c r="AO307" i="1"/>
  <c r="AO84" i="1"/>
  <c r="AO276" i="1"/>
  <c r="AO780" i="1"/>
  <c r="AO515" i="1"/>
  <c r="AO87" i="1"/>
  <c r="AO229" i="1"/>
  <c r="AO720" i="1"/>
  <c r="AO316" i="1"/>
  <c r="AO642" i="1"/>
  <c r="AO180" i="1"/>
  <c r="AO222" i="1"/>
  <c r="AO295" i="1"/>
  <c r="AO232" i="1"/>
  <c r="AO617" i="1"/>
  <c r="AO318" i="1"/>
  <c r="AO433" i="1"/>
  <c r="AO773" i="1"/>
  <c r="AO434" i="1"/>
  <c r="AO162" i="1"/>
  <c r="AO456" i="1"/>
  <c r="AO783" i="1"/>
  <c r="AO303" i="1"/>
  <c r="AO399" i="1"/>
  <c r="AO556" i="1"/>
  <c r="AO853" i="1"/>
  <c r="AO782" i="1"/>
  <c r="AO93" i="1"/>
  <c r="AO448" i="1"/>
  <c r="AO745" i="1"/>
  <c r="AO864" i="1"/>
  <c r="AO42" i="1"/>
  <c r="AO308" i="1"/>
  <c r="AO602" i="1"/>
  <c r="AO477" i="1"/>
  <c r="AO46" i="1"/>
  <c r="AO123" i="1"/>
  <c r="AO154" i="1"/>
  <c r="AO192" i="1"/>
  <c r="AO825" i="1"/>
  <c r="AO767" i="1"/>
  <c r="AO88" i="1"/>
  <c r="AO455" i="1"/>
  <c r="AO297" i="1"/>
  <c r="AO33" i="1"/>
  <c r="AO37" i="1"/>
  <c r="AO390" i="1"/>
  <c r="AO165" i="1"/>
  <c r="AO40" i="1"/>
  <c r="AO574" i="1"/>
  <c r="AO469" i="1"/>
  <c r="AO234" i="1"/>
  <c r="AO80" i="1"/>
  <c r="AO558" i="1"/>
  <c r="AO732" i="1"/>
  <c r="AO204" i="1"/>
  <c r="AO326" i="1"/>
  <c r="AO121" i="1"/>
  <c r="AO457" i="1"/>
  <c r="AO181" i="1"/>
  <c r="AO324" i="1"/>
  <c r="AO299" i="1"/>
  <c r="AO127" i="1"/>
  <c r="AO832" i="1"/>
  <c r="AO370" i="1"/>
  <c r="AO262" i="1"/>
  <c r="AO634" i="1"/>
  <c r="AO319" i="1"/>
  <c r="AO691" i="1"/>
  <c r="AO645" i="1"/>
  <c r="AO261" i="1"/>
  <c r="AO618" i="1"/>
  <c r="AO729" i="1"/>
  <c r="AO855" i="1"/>
  <c r="AO580" i="1"/>
  <c r="AO641" i="1"/>
  <c r="AO516" i="1"/>
  <c r="AO260" i="1"/>
  <c r="AO610" i="1"/>
  <c r="AO639" i="1"/>
  <c r="AO275" i="1"/>
  <c r="AO625" i="1"/>
  <c r="AO186" i="1"/>
  <c r="AO628" i="1"/>
  <c r="AO849" i="1"/>
  <c r="AO130" i="1"/>
  <c r="AO615" i="1"/>
  <c r="AO264" i="1"/>
  <c r="AO804" i="1"/>
  <c r="AO812" i="1"/>
  <c r="AO41" i="1"/>
  <c r="AO742" i="1"/>
  <c r="AO836" i="1"/>
  <c r="AO403" i="1"/>
  <c r="AO562" i="1"/>
  <c r="AO29" i="1"/>
  <c r="AO341" i="1"/>
  <c r="AO423" i="1"/>
  <c r="AO300" i="1"/>
  <c r="AO23" i="1"/>
  <c r="AO397" i="1"/>
  <c r="AO359" i="1"/>
  <c r="AO83" i="1"/>
  <c r="AO328" i="1"/>
  <c r="AO153" i="1"/>
  <c r="AO85" i="1"/>
  <c r="AO289" i="1"/>
  <c r="AO277" i="1"/>
  <c r="AO687" i="1"/>
  <c r="AO151" i="1"/>
  <c r="AO271" i="1"/>
  <c r="AO815" i="1"/>
  <c r="AO524" i="1"/>
  <c r="AO272" i="1"/>
  <c r="AO475" i="1"/>
  <c r="AO134" i="1"/>
  <c r="AO156" i="1"/>
  <c r="AO437" i="1"/>
  <c r="AO269" i="1"/>
  <c r="AO35" i="1"/>
  <c r="AO657" i="1"/>
  <c r="AO101" i="1"/>
  <c r="AO142" i="1"/>
  <c r="AO793" i="1"/>
  <c r="AO613" i="1"/>
  <c r="AO187" i="1"/>
  <c r="AO429" i="1"/>
  <c r="AO313" i="1"/>
  <c r="AO666" i="1"/>
  <c r="AO653" i="1"/>
  <c r="AO852" i="1"/>
  <c r="AO789" i="1"/>
  <c r="AO404" i="1"/>
  <c r="AO774" i="1"/>
  <c r="AO193" i="1"/>
  <c r="AO155" i="1"/>
  <c r="AO748" i="1"/>
  <c r="AO840" i="1"/>
  <c r="AO794" i="1"/>
  <c r="AO350" i="1"/>
  <c r="AO718" i="1"/>
  <c r="AO294" i="1"/>
  <c r="AO570" i="1"/>
  <c r="AO592" i="1"/>
  <c r="AO366" i="1"/>
  <c r="AO599" i="1"/>
  <c r="AO15" i="1"/>
  <c r="AO826" i="1"/>
  <c r="AO803" i="1"/>
  <c r="AO120" i="1"/>
  <c r="AO733" i="1"/>
  <c r="AO285" i="1"/>
  <c r="AO56" i="1"/>
  <c r="AO686" i="1"/>
  <c r="AO678" i="1"/>
  <c r="AO502" i="1"/>
  <c r="AO244" i="1"/>
  <c r="AO501" i="1"/>
  <c r="AO223" i="1"/>
  <c r="AO643" i="1"/>
  <c r="AO284" i="1"/>
  <c r="AO18" i="1"/>
  <c r="AO290" i="1"/>
  <c r="AO740" i="1"/>
  <c r="AO559" i="1"/>
  <c r="AO283" i="1"/>
  <c r="AO716" i="1"/>
  <c r="AO391" i="1"/>
  <c r="AO424" i="1"/>
  <c r="AO216" i="1"/>
  <c r="AO70" i="1"/>
  <c r="AO68" i="1"/>
  <c r="AO235" i="1"/>
  <c r="AO819" i="1"/>
  <c r="AO414" i="1"/>
  <c r="AO731" i="1"/>
  <c r="AO605" i="1"/>
  <c r="AO511" i="1"/>
  <c r="AO770" i="1"/>
  <c r="AO241" i="1"/>
  <c r="AO594" i="1"/>
  <c r="AO215" i="1"/>
  <c r="AO788" i="1"/>
  <c r="AO596" i="1"/>
  <c r="AO309" i="1"/>
  <c r="AO382" i="1"/>
  <c r="AO453" i="1"/>
  <c r="AO638" i="1"/>
  <c r="AO208" i="1"/>
  <c r="AO66" i="1"/>
  <c r="AO474" i="1"/>
  <c r="AO304" i="1"/>
  <c r="AO776" i="1"/>
  <c r="AO459" i="1"/>
  <c r="AO98" i="1"/>
  <c r="AO194" i="1"/>
  <c r="AO344" i="1"/>
  <c r="AO688" i="1"/>
  <c r="AO476" i="1"/>
  <c r="AO648" i="1"/>
  <c r="AO644" i="1"/>
  <c r="AO117" i="1"/>
  <c r="AO163" i="1"/>
  <c r="AO176" i="1"/>
  <c r="AO190" i="1"/>
  <c r="AO696" i="1"/>
  <c r="AO835" i="1"/>
  <c r="AO734" i="1"/>
  <c r="AO113" i="1"/>
  <c r="AO12" i="1"/>
  <c r="AO337" i="1"/>
  <c r="AO689" i="1"/>
  <c r="AO126" i="1"/>
  <c r="AR62" i="1" l="1"/>
  <c r="AV62" i="1" s="1"/>
  <c r="AX62" i="1" s="1"/>
  <c r="AR57" i="1"/>
  <c r="AV57" i="1" s="1"/>
  <c r="AX57" i="1" s="1"/>
  <c r="AR60" i="1"/>
  <c r="AV60" i="1" s="1"/>
  <c r="AX60" i="1" s="1"/>
  <c r="AR620" i="1"/>
  <c r="AV620" i="1" s="1"/>
  <c r="AX620" i="1" s="1"/>
  <c r="AR506" i="1"/>
  <c r="AV506" i="1" s="1"/>
  <c r="AX506" i="1" s="1"/>
  <c r="AR751" i="1"/>
  <c r="AV751" i="1" s="1"/>
  <c r="AX751" i="1" s="1"/>
  <c r="AR252" i="1"/>
  <c r="AV252" i="1" s="1"/>
  <c r="AX252" i="1" s="1"/>
  <c r="AR677" i="1"/>
  <c r="AV677" i="1" s="1"/>
  <c r="AX677" i="1" s="1"/>
  <c r="AR381" i="1"/>
  <c r="AV381" i="1" s="1"/>
  <c r="AX381" i="1" s="1"/>
  <c r="AR675" i="1"/>
  <c r="AV675" i="1" s="1"/>
  <c r="AX675" i="1" s="1"/>
  <c r="AR375" i="1"/>
  <c r="AV375" i="1" s="1"/>
  <c r="AX375" i="1" s="1"/>
  <c r="AR627" i="1"/>
  <c r="AV627" i="1" s="1"/>
  <c r="AX627" i="1" s="1"/>
  <c r="AR48" i="1"/>
  <c r="AV48" i="1" s="1"/>
  <c r="AX48" i="1" s="1"/>
  <c r="AR76" i="1"/>
  <c r="AV76" i="1" s="1"/>
  <c r="AX76" i="1" s="1"/>
  <c r="AR568" i="1"/>
  <c r="AV568" i="1" s="1"/>
  <c r="AX568" i="1" s="1"/>
  <c r="AR861" i="1"/>
  <c r="AV861" i="1" s="1"/>
  <c r="AX861" i="1" s="1"/>
  <c r="AP701" i="1"/>
  <c r="AR701" i="1" s="1"/>
  <c r="AV701" i="1" s="1"/>
  <c r="AX701" i="1" s="1"/>
  <c r="AP689" i="1"/>
  <c r="AR689" i="1" s="1"/>
  <c r="AV689" i="1" s="1"/>
  <c r="AX689" i="1" s="1"/>
  <c r="AP734" i="1"/>
  <c r="AR734" i="1" s="1"/>
  <c r="AV734" i="1" s="1"/>
  <c r="AX734" i="1" s="1"/>
  <c r="AP176" i="1"/>
  <c r="AR176" i="1" s="1"/>
  <c r="AV176" i="1" s="1"/>
  <c r="AX176" i="1" s="1"/>
  <c r="AP648" i="1"/>
  <c r="AR648" i="1" s="1"/>
  <c r="AV648" i="1" s="1"/>
  <c r="AX648" i="1" s="1"/>
  <c r="AP194" i="1"/>
  <c r="AR194" i="1" s="1"/>
  <c r="AV194" i="1" s="1"/>
  <c r="AX194" i="1" s="1"/>
  <c r="AP304" i="1"/>
  <c r="AR304" i="1" s="1"/>
  <c r="AV304" i="1" s="1"/>
  <c r="AX304" i="1" s="1"/>
  <c r="AP638" i="1"/>
  <c r="AR638" i="1" s="1"/>
  <c r="AP596" i="1"/>
  <c r="AR596" i="1" s="1"/>
  <c r="AV596" i="1" s="1"/>
  <c r="AX596" i="1" s="1"/>
  <c r="AP241" i="1"/>
  <c r="AR241" i="1" s="1"/>
  <c r="AP731" i="1"/>
  <c r="AR731" i="1" s="1"/>
  <c r="AV731" i="1" s="1"/>
  <c r="AX731" i="1" s="1"/>
  <c r="AP68" i="1"/>
  <c r="AR68" i="1" s="1"/>
  <c r="AV68" i="1" s="1"/>
  <c r="AX68" i="1" s="1"/>
  <c r="AP391" i="1"/>
  <c r="AR391" i="1" s="1"/>
  <c r="AV391" i="1" s="1"/>
  <c r="AX391" i="1" s="1"/>
  <c r="AP740" i="1"/>
  <c r="AR740" i="1" s="1"/>
  <c r="AP643" i="1"/>
  <c r="AR643" i="1" s="1"/>
  <c r="AV643" i="1" s="1"/>
  <c r="AX643" i="1" s="1"/>
  <c r="AP502" i="1"/>
  <c r="AR502" i="1" s="1"/>
  <c r="AP285" i="1"/>
  <c r="AR285" i="1" s="1"/>
  <c r="AP826" i="1"/>
  <c r="AR826" i="1" s="1"/>
  <c r="AP592" i="1"/>
  <c r="AR592" i="1" s="1"/>
  <c r="AV592" i="1" s="1"/>
  <c r="AX592" i="1" s="1"/>
  <c r="AP350" i="1"/>
  <c r="AR350" i="1" s="1"/>
  <c r="AV350" i="1" s="1"/>
  <c r="AX350" i="1" s="1"/>
  <c r="AP155" i="1"/>
  <c r="AR155" i="1" s="1"/>
  <c r="AV155" i="1" s="1"/>
  <c r="AX155" i="1" s="1"/>
  <c r="AP789" i="1"/>
  <c r="AR789" i="1" s="1"/>
  <c r="AP313" i="1"/>
  <c r="AR313" i="1" s="1"/>
  <c r="AV313" i="1" s="1"/>
  <c r="AX313" i="1" s="1"/>
  <c r="AP793" i="1"/>
  <c r="AR793" i="1" s="1"/>
  <c r="AP35" i="1"/>
  <c r="AR35" i="1" s="1"/>
  <c r="AV35" i="1" s="1"/>
  <c r="AX35" i="1" s="1"/>
  <c r="AP134" i="1"/>
  <c r="AR134" i="1" s="1"/>
  <c r="AV134" i="1" s="1"/>
  <c r="AX134" i="1" s="1"/>
  <c r="AP815" i="1"/>
  <c r="AR815" i="1" s="1"/>
  <c r="AV815" i="1" s="1"/>
  <c r="AX815" i="1" s="1"/>
  <c r="AP277" i="1"/>
  <c r="AR277" i="1" s="1"/>
  <c r="AV277" i="1" s="1"/>
  <c r="AX277" i="1" s="1"/>
  <c r="AP328" i="1"/>
  <c r="AR328" i="1" s="1"/>
  <c r="AV328" i="1" s="1"/>
  <c r="AX328" i="1" s="1"/>
  <c r="AP23" i="1"/>
  <c r="AR23" i="1" s="1"/>
  <c r="AP29" i="1"/>
  <c r="AR29" i="1" s="1"/>
  <c r="AV29" i="1" s="1"/>
  <c r="AX29" i="1" s="1"/>
  <c r="AP742" i="1"/>
  <c r="AR742" i="1" s="1"/>
  <c r="AP264" i="1"/>
  <c r="AR264" i="1" s="1"/>
  <c r="AV264" i="1" s="1"/>
  <c r="AX264" i="1" s="1"/>
  <c r="AP628" i="1"/>
  <c r="AR628" i="1" s="1"/>
  <c r="AP639" i="1"/>
  <c r="AR639" i="1" s="1"/>
  <c r="AV639" i="1" s="1"/>
  <c r="AX639" i="1" s="1"/>
  <c r="AP641" i="1"/>
  <c r="AR641" i="1" s="1"/>
  <c r="AV641" i="1" s="1"/>
  <c r="AX641" i="1" s="1"/>
  <c r="AP618" i="1"/>
  <c r="AR618" i="1" s="1"/>
  <c r="AV618" i="1" s="1"/>
  <c r="AX618" i="1" s="1"/>
  <c r="AP319" i="1"/>
  <c r="AR319" i="1" s="1"/>
  <c r="AV319" i="1" s="1"/>
  <c r="AX319" i="1" s="1"/>
  <c r="AP832" i="1"/>
  <c r="AR832" i="1" s="1"/>
  <c r="AV832" i="1" s="1"/>
  <c r="AX832" i="1" s="1"/>
  <c r="AP181" i="1"/>
  <c r="AR181" i="1" s="1"/>
  <c r="AP204" i="1"/>
  <c r="AR204" i="1" s="1"/>
  <c r="AV204" i="1" s="1"/>
  <c r="AX204" i="1" s="1"/>
  <c r="AP234" i="1"/>
  <c r="AR234" i="1" s="1"/>
  <c r="AP165" i="1"/>
  <c r="AR165" i="1" s="1"/>
  <c r="AV165" i="1" s="1"/>
  <c r="AX165" i="1" s="1"/>
  <c r="AP297" i="1"/>
  <c r="AR297" i="1" s="1"/>
  <c r="AV297" i="1" s="1"/>
  <c r="AX297" i="1" s="1"/>
  <c r="AP825" i="1"/>
  <c r="AR825" i="1" s="1"/>
  <c r="AV825" i="1" s="1"/>
  <c r="AX825" i="1" s="1"/>
  <c r="AP46" i="1"/>
  <c r="AR46" i="1" s="1"/>
  <c r="AV46" i="1" s="1"/>
  <c r="AX46" i="1" s="1"/>
  <c r="AP42" i="1"/>
  <c r="AR42" i="1" s="1"/>
  <c r="AV42" i="1" s="1"/>
  <c r="AX42" i="1" s="1"/>
  <c r="AP93" i="1"/>
  <c r="AR93" i="1" s="1"/>
  <c r="AV93" i="1" s="1"/>
  <c r="AX93" i="1" s="1"/>
  <c r="AP399" i="1"/>
  <c r="AR399" i="1" s="1"/>
  <c r="AV399" i="1" s="1"/>
  <c r="AX399" i="1" s="1"/>
  <c r="AP162" i="1"/>
  <c r="AR162" i="1" s="1"/>
  <c r="AP318" i="1"/>
  <c r="AR318" i="1" s="1"/>
  <c r="AV318" i="1" s="1"/>
  <c r="AX318" i="1" s="1"/>
  <c r="AP222" i="1"/>
  <c r="AR222" i="1" s="1"/>
  <c r="AP720" i="1"/>
  <c r="AR720" i="1" s="1"/>
  <c r="AV720" i="1" s="1"/>
  <c r="AX720" i="1" s="1"/>
  <c r="AP780" i="1"/>
  <c r="AR780" i="1" s="1"/>
  <c r="AV780" i="1" s="1"/>
  <c r="AX780" i="1" s="1"/>
  <c r="AP25" i="1"/>
  <c r="AR25" i="1" s="1"/>
  <c r="AV25" i="1" s="1"/>
  <c r="AX25" i="1" s="1"/>
  <c r="AP557" i="1"/>
  <c r="AR557" i="1" s="1"/>
  <c r="AV557" i="1" s="1"/>
  <c r="AX557" i="1" s="1"/>
  <c r="AP22" i="1"/>
  <c r="AR22" i="1" s="1"/>
  <c r="AV22" i="1" s="1"/>
  <c r="AX22" i="1" s="1"/>
  <c r="AP279" i="1"/>
  <c r="AR279" i="1" s="1"/>
  <c r="AP293" i="1"/>
  <c r="AR293" i="1" s="1"/>
  <c r="AV293" i="1" s="1"/>
  <c r="AX293" i="1" s="1"/>
  <c r="AP730" i="1"/>
  <c r="AR730" i="1" s="1"/>
  <c r="AV730" i="1" s="1"/>
  <c r="AX730" i="1" s="1"/>
  <c r="AP566" i="1"/>
  <c r="AR566" i="1" s="1"/>
  <c r="AV566" i="1" s="1"/>
  <c r="AX566" i="1" s="1"/>
  <c r="AP21" i="1"/>
  <c r="AR21" i="1" s="1"/>
  <c r="AV21" i="1" s="1"/>
  <c r="AX21" i="1" s="1"/>
  <c r="AP800" i="1"/>
  <c r="AR800" i="1" s="1"/>
  <c r="AV800" i="1" s="1"/>
  <c r="AX800" i="1" s="1"/>
  <c r="AP488" i="1"/>
  <c r="AR488" i="1" s="1"/>
  <c r="AV488" i="1" s="1"/>
  <c r="AX488" i="1" s="1"/>
  <c r="AP842" i="1"/>
  <c r="AR842" i="1" s="1"/>
  <c r="AV842" i="1" s="1"/>
  <c r="AX842" i="1" s="1"/>
  <c r="AP248" i="1"/>
  <c r="AR248" i="1" s="1"/>
  <c r="AP179" i="1"/>
  <c r="AR179" i="1" s="1"/>
  <c r="AV179" i="1" s="1"/>
  <c r="AX179" i="1" s="1"/>
  <c r="AP94" i="1"/>
  <c r="AR94" i="1" s="1"/>
  <c r="AV94" i="1" s="1"/>
  <c r="AX94" i="1" s="1"/>
  <c r="AP622" i="1"/>
  <c r="AR622" i="1" s="1"/>
  <c r="AV622" i="1" s="1"/>
  <c r="AX622" i="1" s="1"/>
  <c r="AP816" i="1"/>
  <c r="AR816" i="1" s="1"/>
  <c r="AV816" i="1" s="1"/>
  <c r="AX816" i="1" s="1"/>
  <c r="AP844" i="1"/>
  <c r="AR844" i="1" s="1"/>
  <c r="AV844" i="1" s="1"/>
  <c r="AX844" i="1" s="1"/>
  <c r="AP327" i="1"/>
  <c r="AR327" i="1" s="1"/>
  <c r="AP103" i="1"/>
  <c r="AR103" i="1" s="1"/>
  <c r="AV103" i="1" s="1"/>
  <c r="AX103" i="1" s="1"/>
  <c r="AP514" i="1"/>
  <c r="AR514" i="1" s="1"/>
  <c r="AP238" i="1"/>
  <c r="AR238" i="1" s="1"/>
  <c r="AV238" i="1" s="1"/>
  <c r="AX238" i="1" s="1"/>
  <c r="AP719" i="1"/>
  <c r="AR719" i="1" s="1"/>
  <c r="AV719" i="1" s="1"/>
  <c r="AX719" i="1" s="1"/>
  <c r="AP132" i="1"/>
  <c r="AR132" i="1" s="1"/>
  <c r="AV132" i="1" s="1"/>
  <c r="AX132" i="1" s="1"/>
  <c r="AP468" i="1"/>
  <c r="AR468" i="1" s="1"/>
  <c r="AV468" i="1" s="1"/>
  <c r="AX468" i="1" s="1"/>
  <c r="AP750" i="1"/>
  <c r="AR750" i="1" s="1"/>
  <c r="AV750" i="1" s="1"/>
  <c r="AX750" i="1" s="1"/>
  <c r="AP141" i="1"/>
  <c r="AR141" i="1" s="1"/>
  <c r="AV141" i="1" s="1"/>
  <c r="AX141" i="1" s="1"/>
  <c r="AP551" i="1"/>
  <c r="AR551" i="1" s="1"/>
  <c r="AV551" i="1" s="1"/>
  <c r="AX551" i="1" s="1"/>
  <c r="AP292" i="1"/>
  <c r="AR292" i="1" s="1"/>
  <c r="AP843" i="1"/>
  <c r="AR843" i="1" s="1"/>
  <c r="AV843" i="1" s="1"/>
  <c r="AX843" i="1" s="1"/>
  <c r="AP809" i="1"/>
  <c r="AR809" i="1" s="1"/>
  <c r="AV809" i="1" s="1"/>
  <c r="AX809" i="1" s="1"/>
  <c r="AP527" i="1"/>
  <c r="AR527" i="1" s="1"/>
  <c r="AV527" i="1" s="1"/>
  <c r="AX527" i="1" s="1"/>
  <c r="AP49" i="1"/>
  <c r="AR49" i="1" s="1"/>
  <c r="AP189" i="1"/>
  <c r="AR189" i="1" s="1"/>
  <c r="AV189" i="1" s="1"/>
  <c r="AX189" i="1" s="1"/>
  <c r="AP811" i="1"/>
  <c r="AR811" i="1" s="1"/>
  <c r="AV811" i="1" s="1"/>
  <c r="AX811" i="1" s="1"/>
  <c r="AP655" i="1"/>
  <c r="AR655" i="1" s="1"/>
  <c r="AV655" i="1" s="1"/>
  <c r="AX655" i="1" s="1"/>
  <c r="AP220" i="1"/>
  <c r="AR220" i="1" s="1"/>
  <c r="AP626" i="1"/>
  <c r="AR626" i="1" s="1"/>
  <c r="AV626" i="1" s="1"/>
  <c r="AX626" i="1" s="1"/>
  <c r="AP787" i="1"/>
  <c r="AR787" i="1" s="1"/>
  <c r="AP702" i="1"/>
  <c r="AR702" i="1" s="1"/>
  <c r="AV702" i="1" s="1"/>
  <c r="AX702" i="1" s="1"/>
  <c r="AP210" i="1"/>
  <c r="AR210" i="1" s="1"/>
  <c r="AP73" i="1"/>
  <c r="AP24" i="1"/>
  <c r="AR24" i="1" s="1"/>
  <c r="AV24" i="1" s="1"/>
  <c r="AX24" i="1" s="1"/>
  <c r="AP410" i="1"/>
  <c r="AR410" i="1" s="1"/>
  <c r="AV410" i="1" s="1"/>
  <c r="AX410" i="1" s="1"/>
  <c r="AP512" i="1"/>
  <c r="AR512" i="1" s="1"/>
  <c r="AP536" i="1"/>
  <c r="AR536" i="1" s="1"/>
  <c r="AV536" i="1" s="1"/>
  <c r="AX536" i="1" s="1"/>
  <c r="AP306" i="1"/>
  <c r="AR306" i="1" s="1"/>
  <c r="AV306" i="1" s="1"/>
  <c r="AX306" i="1" s="1"/>
  <c r="AP102" i="1"/>
  <c r="AR102" i="1" s="1"/>
  <c r="AP708" i="1"/>
  <c r="AR708" i="1" s="1"/>
  <c r="AV708" i="1" s="1"/>
  <c r="AX708" i="1" s="1"/>
  <c r="AP305" i="1"/>
  <c r="AR305" i="1" s="1"/>
  <c r="AV305" i="1" s="1"/>
  <c r="AX305" i="1" s="1"/>
  <c r="AP668" i="1"/>
  <c r="AR668" i="1" s="1"/>
  <c r="AV668" i="1" s="1"/>
  <c r="AX668" i="1" s="1"/>
  <c r="AP533" i="1"/>
  <c r="AR533" i="1" s="1"/>
  <c r="AV533" i="1" s="1"/>
  <c r="AX533" i="1" s="1"/>
  <c r="AP201" i="1"/>
  <c r="AR201" i="1" s="1"/>
  <c r="AV201" i="1" s="1"/>
  <c r="AX201" i="1" s="1"/>
  <c r="AP274" i="1"/>
  <c r="AR274" i="1" s="1"/>
  <c r="AV274" i="1" s="1"/>
  <c r="AX274" i="1" s="1"/>
  <c r="AP90" i="1"/>
  <c r="AR90" i="1" s="1"/>
  <c r="AV90" i="1" s="1"/>
  <c r="AX90" i="1" s="1"/>
  <c r="AP759" i="1"/>
  <c r="AR759" i="1" s="1"/>
  <c r="AV759" i="1" s="1"/>
  <c r="AX759" i="1" s="1"/>
  <c r="AP523" i="1"/>
  <c r="AR523" i="1" s="1"/>
  <c r="AP480" i="1"/>
  <c r="AR480" i="1" s="1"/>
  <c r="AV480" i="1" s="1"/>
  <c r="AX480" i="1" s="1"/>
  <c r="AP519" i="1"/>
  <c r="AR519" i="1" s="1"/>
  <c r="AV519" i="1" s="1"/>
  <c r="AX519" i="1" s="1"/>
  <c r="AP240" i="1"/>
  <c r="AR240" i="1" s="1"/>
  <c r="AV240" i="1" s="1"/>
  <c r="AX240" i="1" s="1"/>
  <c r="AP32" i="1"/>
  <c r="AR32" i="1" s="1"/>
  <c r="AP539" i="1"/>
  <c r="AR539" i="1" s="1"/>
  <c r="AV539" i="1" s="1"/>
  <c r="AX539" i="1" s="1"/>
  <c r="AP95" i="1"/>
  <c r="AR95" i="1" s="1"/>
  <c r="AV95" i="1" s="1"/>
  <c r="AX95" i="1" s="1"/>
  <c r="AP827" i="1"/>
  <c r="AR827" i="1" s="1"/>
  <c r="AV827" i="1" s="1"/>
  <c r="AX827" i="1" s="1"/>
  <c r="AP662" i="1"/>
  <c r="AR662" i="1" s="1"/>
  <c r="AV662" i="1" s="1"/>
  <c r="AX662" i="1" s="1"/>
  <c r="AP368" i="1"/>
  <c r="AR368" i="1" s="1"/>
  <c r="AV368" i="1" s="1"/>
  <c r="AX368" i="1" s="1"/>
  <c r="AP802" i="1"/>
  <c r="AR802" i="1" s="1"/>
  <c r="AV802" i="1" s="1"/>
  <c r="AX802" i="1" s="1"/>
  <c r="AP161" i="1"/>
  <c r="AR161" i="1" s="1"/>
  <c r="AV161" i="1" s="1"/>
  <c r="AX161" i="1" s="1"/>
  <c r="AP818" i="1"/>
  <c r="AR818" i="1" s="1"/>
  <c r="AP157" i="1"/>
  <c r="AR157" i="1" s="1"/>
  <c r="AV157" i="1" s="1"/>
  <c r="AX157" i="1" s="1"/>
  <c r="AP669" i="1"/>
  <c r="AR669" i="1" s="1"/>
  <c r="AV669" i="1" s="1"/>
  <c r="AX669" i="1" s="1"/>
  <c r="AP200" i="1"/>
  <c r="AR200" i="1" s="1"/>
  <c r="AV200" i="1" s="1"/>
  <c r="AX200" i="1" s="1"/>
  <c r="AP537" i="1"/>
  <c r="AR537" i="1" s="1"/>
  <c r="AV537" i="1" s="1"/>
  <c r="AX537" i="1" s="1"/>
  <c r="AP541" i="1"/>
  <c r="AR541" i="1" s="1"/>
  <c r="AV541" i="1" s="1"/>
  <c r="AX541" i="1" s="1"/>
  <c r="AP173" i="1"/>
  <c r="AR173" i="1" s="1"/>
  <c r="AV173" i="1" s="1"/>
  <c r="AX173" i="1" s="1"/>
  <c r="AP707" i="1"/>
  <c r="AR707" i="1" s="1"/>
  <c r="AV707" i="1" s="1"/>
  <c r="AX707" i="1" s="1"/>
  <c r="AP585" i="1"/>
  <c r="AR585" i="1" s="1"/>
  <c r="AV585" i="1" s="1"/>
  <c r="AX585" i="1" s="1"/>
  <c r="AP726" i="1"/>
  <c r="AR726" i="1" s="1"/>
  <c r="AV726" i="1" s="1"/>
  <c r="AX726" i="1" s="1"/>
  <c r="AP36" i="1"/>
  <c r="AR36" i="1" s="1"/>
  <c r="AV36" i="1" s="1"/>
  <c r="AX36" i="1" s="1"/>
  <c r="AP703" i="1"/>
  <c r="AR703" i="1" s="1"/>
  <c r="AV703" i="1" s="1"/>
  <c r="AX703" i="1" s="1"/>
  <c r="AP795" i="1"/>
  <c r="AR795" i="1" s="1"/>
  <c r="AV795" i="1" s="1"/>
  <c r="AX795" i="1" s="1"/>
  <c r="AP231" i="1"/>
  <c r="AR231" i="1" s="1"/>
  <c r="AV231" i="1" s="1"/>
  <c r="AX231" i="1" s="1"/>
  <c r="AP287" i="1"/>
  <c r="AR287" i="1" s="1"/>
  <c r="AV287" i="1" s="1"/>
  <c r="AX287" i="1" s="1"/>
  <c r="AP640" i="1"/>
  <c r="AR640" i="1" s="1"/>
  <c r="AV640" i="1" s="1"/>
  <c r="AX640" i="1" s="1"/>
  <c r="AP695" i="1"/>
  <c r="AR695" i="1" s="1"/>
  <c r="AV695" i="1" s="1"/>
  <c r="AX695" i="1" s="1"/>
  <c r="AP856" i="1"/>
  <c r="AR856" i="1" s="1"/>
  <c r="AV856" i="1" s="1"/>
  <c r="AX856" i="1" s="1"/>
  <c r="AP465" i="1"/>
  <c r="AR465" i="1" s="1"/>
  <c r="AV465" i="1" s="1"/>
  <c r="AX465" i="1" s="1"/>
  <c r="AP43" i="1"/>
  <c r="AR43" i="1" s="1"/>
  <c r="AV43" i="1" s="1"/>
  <c r="AX43" i="1" s="1"/>
  <c r="AP597" i="1"/>
  <c r="AR597" i="1" s="1"/>
  <c r="AV597" i="1" s="1"/>
  <c r="AX597" i="1" s="1"/>
  <c r="AP697" i="1"/>
  <c r="AR697" i="1" s="1"/>
  <c r="AV697" i="1" s="1"/>
  <c r="AX697" i="1" s="1"/>
  <c r="AP335" i="1"/>
  <c r="AR335" i="1" s="1"/>
  <c r="AV335" i="1" s="1"/>
  <c r="AX335" i="1" s="1"/>
  <c r="AP665" i="1"/>
  <c r="AR665" i="1" s="1"/>
  <c r="AV665" i="1" s="1"/>
  <c r="AX665" i="1" s="1"/>
  <c r="AP185" i="1"/>
  <c r="AR185" i="1" s="1"/>
  <c r="AP503" i="1"/>
  <c r="AR503" i="1" s="1"/>
  <c r="AV503" i="1" s="1"/>
  <c r="AX503" i="1" s="1"/>
  <c r="AP839" i="1"/>
  <c r="AR839" i="1" s="1"/>
  <c r="AV839" i="1" s="1"/>
  <c r="AX839" i="1" s="1"/>
  <c r="AP646" i="1"/>
  <c r="AR646" i="1" s="1"/>
  <c r="AV646" i="1" s="1"/>
  <c r="AX646" i="1" s="1"/>
  <c r="AP376" i="1"/>
  <c r="AR376" i="1" s="1"/>
  <c r="AV376" i="1" s="1"/>
  <c r="AX376" i="1" s="1"/>
  <c r="AP365" i="1"/>
  <c r="AR365" i="1" s="1"/>
  <c r="AV365" i="1" s="1"/>
  <c r="AX365" i="1" s="1"/>
  <c r="AP772" i="1"/>
  <c r="AR772" i="1" s="1"/>
  <c r="AV772" i="1" s="1"/>
  <c r="AX772" i="1" s="1"/>
  <c r="AP159" i="1"/>
  <c r="AR159" i="1" s="1"/>
  <c r="AV159" i="1" s="1"/>
  <c r="AX159" i="1" s="1"/>
  <c r="AP44" i="1"/>
  <c r="AR44" i="1" s="1"/>
  <c r="AP784" i="1"/>
  <c r="AR784" i="1" s="1"/>
  <c r="AV784" i="1" s="1"/>
  <c r="AX784" i="1" s="1"/>
  <c r="AP544" i="1"/>
  <c r="AR544" i="1" s="1"/>
  <c r="AV544" i="1" s="1"/>
  <c r="AX544" i="1" s="1"/>
  <c r="AP661" i="1"/>
  <c r="AR661" i="1" s="1"/>
  <c r="AV661" i="1" s="1"/>
  <c r="AX661" i="1" s="1"/>
  <c r="AP82" i="1"/>
  <c r="AR82" i="1" s="1"/>
  <c r="AV82" i="1" s="1"/>
  <c r="AX82" i="1" s="1"/>
  <c r="AP348" i="1"/>
  <c r="AR348" i="1" s="1"/>
  <c r="AV348" i="1" s="1"/>
  <c r="AX348" i="1" s="1"/>
  <c r="AP59" i="1"/>
  <c r="AR59" i="1" s="1"/>
  <c r="AP513" i="1"/>
  <c r="AR513" i="1" s="1"/>
  <c r="AV513" i="1" s="1"/>
  <c r="AX513" i="1" s="1"/>
  <c r="AP442" i="1"/>
  <c r="AR442" i="1" s="1"/>
  <c r="AV442" i="1" s="1"/>
  <c r="AX442" i="1" s="1"/>
  <c r="AP754" i="1"/>
  <c r="AR754" i="1" s="1"/>
  <c r="AV754" i="1" s="1"/>
  <c r="AX754" i="1" s="1"/>
  <c r="AP12" i="1"/>
  <c r="AR12" i="1" s="1"/>
  <c r="AP696" i="1"/>
  <c r="AR696" i="1" s="1"/>
  <c r="AV696" i="1" s="1"/>
  <c r="AX696" i="1" s="1"/>
  <c r="AP117" i="1"/>
  <c r="AR117" i="1" s="1"/>
  <c r="AV117" i="1" s="1"/>
  <c r="AX117" i="1" s="1"/>
  <c r="AP688" i="1"/>
  <c r="AR688" i="1" s="1"/>
  <c r="AV688" i="1" s="1"/>
  <c r="AX688" i="1" s="1"/>
  <c r="AP459" i="1"/>
  <c r="AR459" i="1" s="1"/>
  <c r="AV459" i="1" s="1"/>
  <c r="AX459" i="1" s="1"/>
  <c r="AP66" i="1"/>
  <c r="AR66" i="1" s="1"/>
  <c r="AV66" i="1" s="1"/>
  <c r="AX66" i="1" s="1"/>
  <c r="AP382" i="1"/>
  <c r="AR382" i="1" s="1"/>
  <c r="AV382" i="1" s="1"/>
  <c r="AX382" i="1" s="1"/>
  <c r="AP215" i="1"/>
  <c r="AR215" i="1" s="1"/>
  <c r="AV215" i="1" s="1"/>
  <c r="AX215" i="1" s="1"/>
  <c r="AP511" i="1"/>
  <c r="AR511" i="1" s="1"/>
  <c r="AV511" i="1" s="1"/>
  <c r="AX511" i="1" s="1"/>
  <c r="AP819" i="1"/>
  <c r="AR819" i="1" s="1"/>
  <c r="AV819" i="1" s="1"/>
  <c r="AX819" i="1" s="1"/>
  <c r="AP216" i="1"/>
  <c r="AR216" i="1" s="1"/>
  <c r="AP283" i="1"/>
  <c r="AR283" i="1" s="1"/>
  <c r="AV283" i="1" s="1"/>
  <c r="AX283" i="1" s="1"/>
  <c r="AP18" i="1"/>
  <c r="AR18" i="1" s="1"/>
  <c r="AV18" i="1" s="1"/>
  <c r="AX18" i="1" s="1"/>
  <c r="AP501" i="1"/>
  <c r="AR501" i="1" s="1"/>
  <c r="AV501" i="1" s="1"/>
  <c r="AX501" i="1" s="1"/>
  <c r="AP686" i="1"/>
  <c r="AR686" i="1" s="1"/>
  <c r="AV686" i="1" s="1"/>
  <c r="AX686" i="1" s="1"/>
  <c r="AP120" i="1"/>
  <c r="AR120" i="1" s="1"/>
  <c r="AV120" i="1" s="1"/>
  <c r="AX120" i="1" s="1"/>
  <c r="AP599" i="1"/>
  <c r="AR599" i="1" s="1"/>
  <c r="AV599" i="1" s="1"/>
  <c r="AX599" i="1" s="1"/>
  <c r="AP294" i="1"/>
  <c r="AR294" i="1" s="1"/>
  <c r="AV294" i="1" s="1"/>
  <c r="AX294" i="1" s="1"/>
  <c r="AP840" i="1"/>
  <c r="AR840" i="1" s="1"/>
  <c r="AV840" i="1" s="1"/>
  <c r="AX840" i="1" s="1"/>
  <c r="AP774" i="1"/>
  <c r="AR774" i="1" s="1"/>
  <c r="AV774" i="1" s="1"/>
  <c r="AX774" i="1" s="1"/>
  <c r="AP653" i="1"/>
  <c r="AR653" i="1" s="1"/>
  <c r="AV653" i="1" s="1"/>
  <c r="AX653" i="1" s="1"/>
  <c r="AP187" i="1"/>
  <c r="AR187" i="1" s="1"/>
  <c r="AP101" i="1"/>
  <c r="AR101" i="1" s="1"/>
  <c r="AP437" i="1"/>
  <c r="AR437" i="1" s="1"/>
  <c r="AV437" i="1" s="1"/>
  <c r="AX437" i="1" s="1"/>
  <c r="AP272" i="1"/>
  <c r="AR272" i="1" s="1"/>
  <c r="AP151" i="1"/>
  <c r="AR151" i="1" s="1"/>
  <c r="AV151" i="1" s="1"/>
  <c r="AX151" i="1" s="1"/>
  <c r="AP85" i="1"/>
  <c r="AR85" i="1" s="1"/>
  <c r="AP359" i="1"/>
  <c r="AR359" i="1" s="1"/>
  <c r="AV359" i="1" s="1"/>
  <c r="AX359" i="1" s="1"/>
  <c r="AP423" i="1"/>
  <c r="AR423" i="1" s="1"/>
  <c r="AV423" i="1" s="1"/>
  <c r="AX423" i="1" s="1"/>
  <c r="AP403" i="1"/>
  <c r="AR403" i="1" s="1"/>
  <c r="AV403" i="1" s="1"/>
  <c r="AX403" i="1" s="1"/>
  <c r="AP812" i="1"/>
  <c r="AR812" i="1" s="1"/>
  <c r="AP130" i="1"/>
  <c r="AR130" i="1" s="1"/>
  <c r="AV130" i="1" s="1"/>
  <c r="AX130" i="1" s="1"/>
  <c r="AP625" i="1"/>
  <c r="AR625" i="1" s="1"/>
  <c r="AV625" i="1" s="1"/>
  <c r="AX625" i="1" s="1"/>
  <c r="AP260" i="1"/>
  <c r="AR260" i="1" s="1"/>
  <c r="AV260" i="1" s="1"/>
  <c r="AX260" i="1" s="1"/>
  <c r="AP855" i="1"/>
  <c r="AR855" i="1" s="1"/>
  <c r="AV855" i="1" s="1"/>
  <c r="AX855" i="1" s="1"/>
  <c r="AP645" i="1"/>
  <c r="AR645" i="1" s="1"/>
  <c r="AV645" i="1" s="1"/>
  <c r="AX645" i="1" s="1"/>
  <c r="AP262" i="1"/>
  <c r="AR262" i="1" s="1"/>
  <c r="AP299" i="1"/>
  <c r="AR299" i="1" s="1"/>
  <c r="AP121" i="1"/>
  <c r="AR121" i="1" s="1"/>
  <c r="AP558" i="1"/>
  <c r="AR558" i="1" s="1"/>
  <c r="AV558" i="1" s="1"/>
  <c r="AX558" i="1" s="1"/>
  <c r="AP574" i="1"/>
  <c r="AR574" i="1" s="1"/>
  <c r="AV574" i="1" s="1"/>
  <c r="AX574" i="1" s="1"/>
  <c r="AP37" i="1"/>
  <c r="AR37" i="1" s="1"/>
  <c r="AV37" i="1" s="1"/>
  <c r="AX37" i="1" s="1"/>
  <c r="AP88" i="1"/>
  <c r="AR88" i="1" s="1"/>
  <c r="AP154" i="1"/>
  <c r="AR154" i="1" s="1"/>
  <c r="AV154" i="1" s="1"/>
  <c r="AX154" i="1" s="1"/>
  <c r="AP602" i="1"/>
  <c r="AR602" i="1" s="1"/>
  <c r="AV602" i="1" s="1"/>
  <c r="AX602" i="1" s="1"/>
  <c r="AP745" i="1"/>
  <c r="AR745" i="1" s="1"/>
  <c r="AV745" i="1" s="1"/>
  <c r="AX745" i="1" s="1"/>
  <c r="AP853" i="1"/>
  <c r="AR853" i="1" s="1"/>
  <c r="AP783" i="1"/>
  <c r="AR783" i="1" s="1"/>
  <c r="AV783" i="1" s="1"/>
  <c r="AX783" i="1" s="1"/>
  <c r="AP773" i="1"/>
  <c r="AR773" i="1" s="1"/>
  <c r="AV773" i="1" s="1"/>
  <c r="AX773" i="1" s="1"/>
  <c r="AP232" i="1"/>
  <c r="AR232" i="1" s="1"/>
  <c r="AV232" i="1" s="1"/>
  <c r="AX232" i="1" s="1"/>
  <c r="AP642" i="1"/>
  <c r="AR642" i="1" s="1"/>
  <c r="AV642" i="1" s="1"/>
  <c r="AX642" i="1" s="1"/>
  <c r="AP87" i="1"/>
  <c r="AR87" i="1" s="1"/>
  <c r="AV87" i="1" s="1"/>
  <c r="AX87" i="1" s="1"/>
  <c r="AP84" i="1"/>
  <c r="AR84" i="1" s="1"/>
  <c r="AV84" i="1" s="1"/>
  <c r="AX84" i="1" s="1"/>
  <c r="AP256" i="1"/>
  <c r="AR256" i="1" s="1"/>
  <c r="AV256" i="1" s="1"/>
  <c r="AX256" i="1" s="1"/>
  <c r="AP604" i="1"/>
  <c r="AR604" i="1" s="1"/>
  <c r="AP39" i="1"/>
  <c r="AR39" i="1" s="1"/>
  <c r="AV39" i="1" s="1"/>
  <c r="AX39" i="1" s="1"/>
  <c r="AP79" i="1"/>
  <c r="AR79" i="1" s="1"/>
  <c r="AP259" i="1"/>
  <c r="AR259" i="1" s="1"/>
  <c r="AV259" i="1" s="1"/>
  <c r="AX259" i="1" s="1"/>
  <c r="AP286" i="1"/>
  <c r="AR286" i="1" s="1"/>
  <c r="AV286" i="1" s="1"/>
  <c r="AX286" i="1" s="1"/>
  <c r="AP608" i="1"/>
  <c r="AR608" i="1" s="1"/>
  <c r="AV608" i="1" s="1"/>
  <c r="AX608" i="1" s="1"/>
  <c r="AP606" i="1"/>
  <c r="AR606" i="1" s="1"/>
  <c r="AP609" i="1"/>
  <c r="AR609" i="1" s="1"/>
  <c r="AP799" i="1"/>
  <c r="AR799" i="1" s="1"/>
  <c r="AV799" i="1" s="1"/>
  <c r="AX799" i="1" s="1"/>
  <c r="AP806" i="1"/>
  <c r="AR806" i="1" s="1"/>
  <c r="AV806" i="1" s="1"/>
  <c r="AX806" i="1" s="1"/>
  <c r="AP392" i="1"/>
  <c r="AR392" i="1" s="1"/>
  <c r="AV392" i="1" s="1"/>
  <c r="AX392" i="1" s="1"/>
  <c r="AP721" i="1"/>
  <c r="AR721" i="1" s="1"/>
  <c r="AV721" i="1" s="1"/>
  <c r="AX721" i="1" s="1"/>
  <c r="AP150" i="1"/>
  <c r="AR150" i="1" s="1"/>
  <c r="AV150" i="1" s="1"/>
  <c r="AX150" i="1" s="1"/>
  <c r="AP723" i="1"/>
  <c r="AR723" i="1" s="1"/>
  <c r="AV723" i="1" s="1"/>
  <c r="AX723" i="1" s="1"/>
  <c r="AP144" i="1"/>
  <c r="AR144" i="1" s="1"/>
  <c r="AP136" i="1"/>
  <c r="AR136" i="1" s="1"/>
  <c r="AV136" i="1" s="1"/>
  <c r="AX136" i="1" s="1"/>
  <c r="AP34" i="1"/>
  <c r="AR34" i="1" s="1"/>
  <c r="AV34" i="1" s="1"/>
  <c r="AX34" i="1" s="1"/>
  <c r="AP45" i="1"/>
  <c r="AR45" i="1" s="1"/>
  <c r="AV45" i="1" s="1"/>
  <c r="AX45" i="1" s="1"/>
  <c r="AP385" i="1"/>
  <c r="AR385" i="1" s="1"/>
  <c r="AP396" i="1"/>
  <c r="AR396" i="1" s="1"/>
  <c r="AV396" i="1" s="1"/>
  <c r="AX396" i="1" s="1"/>
  <c r="AP781" i="1"/>
  <c r="AR781" i="1" s="1"/>
  <c r="AV781" i="1" s="1"/>
  <c r="AX781" i="1" s="1"/>
  <c r="AP664" i="1"/>
  <c r="AR664" i="1" s="1"/>
  <c r="AV664" i="1" s="1"/>
  <c r="AX664" i="1" s="1"/>
  <c r="AP847" i="1"/>
  <c r="AR847" i="1" s="1"/>
  <c r="AV847" i="1" s="1"/>
  <c r="AX847" i="1" s="1"/>
  <c r="AP549" i="1"/>
  <c r="AR549" i="1" s="1"/>
  <c r="AV549" i="1" s="1"/>
  <c r="AX549" i="1" s="1"/>
  <c r="AP796" i="1"/>
  <c r="AR796" i="1" s="1"/>
  <c r="AV796" i="1" s="1"/>
  <c r="AX796" i="1" s="1"/>
  <c r="AP221" i="1"/>
  <c r="AR221" i="1" s="1"/>
  <c r="AV221" i="1" s="1"/>
  <c r="AX221" i="1" s="1"/>
  <c r="AP656" i="1"/>
  <c r="AR656" i="1" s="1"/>
  <c r="AP140" i="1"/>
  <c r="AR140" i="1" s="1"/>
  <c r="AV140" i="1" s="1"/>
  <c r="AX140" i="1" s="1"/>
  <c r="AP360" i="1"/>
  <c r="AR360" i="1" s="1"/>
  <c r="AV360" i="1" s="1"/>
  <c r="AX360" i="1" s="1"/>
  <c r="AP690" i="1"/>
  <c r="AR690" i="1" s="1"/>
  <c r="AV690" i="1" s="1"/>
  <c r="AX690" i="1" s="1"/>
  <c r="AP13" i="1"/>
  <c r="AR13" i="1" s="1"/>
  <c r="AP51" i="1"/>
  <c r="AR51" i="1" s="1"/>
  <c r="AV51" i="1" s="1"/>
  <c r="AX51" i="1" s="1"/>
  <c r="AP27" i="1"/>
  <c r="AR27" i="1" s="1"/>
  <c r="AV27" i="1" s="1"/>
  <c r="AX27" i="1" s="1"/>
  <c r="AP427" i="1"/>
  <c r="AR427" i="1" s="1"/>
  <c r="AV427" i="1" s="1"/>
  <c r="AX427" i="1" s="1"/>
  <c r="AP329" i="1"/>
  <c r="AR329" i="1" s="1"/>
  <c r="AP267" i="1"/>
  <c r="AR267" i="1" s="1"/>
  <c r="AV267" i="1" s="1"/>
  <c r="AX267" i="1" s="1"/>
  <c r="AP792" i="1"/>
  <c r="AR792" i="1" s="1"/>
  <c r="AV792" i="1" s="1"/>
  <c r="AX792" i="1" s="1"/>
  <c r="AP249" i="1"/>
  <c r="AR249" i="1" s="1"/>
  <c r="AV249" i="1" s="1"/>
  <c r="AX249" i="1" s="1"/>
  <c r="AP727" i="1"/>
  <c r="AR727" i="1" s="1"/>
  <c r="AV727" i="1" s="1"/>
  <c r="AX727" i="1" s="1"/>
  <c r="AP418" i="1"/>
  <c r="AR418" i="1" s="1"/>
  <c r="AV418" i="1" s="1"/>
  <c r="AX418" i="1" s="1"/>
  <c r="AP756" i="1"/>
  <c r="AR756" i="1" s="1"/>
  <c r="AP565" i="1"/>
  <c r="AR565" i="1" s="1"/>
  <c r="AP177" i="1"/>
  <c r="AR177" i="1" s="1"/>
  <c r="AP138" i="1"/>
  <c r="AR138" i="1" s="1"/>
  <c r="AV138" i="1" s="1"/>
  <c r="AX138" i="1" s="1"/>
  <c r="AP322" i="1"/>
  <c r="AR322" i="1" s="1"/>
  <c r="AV322" i="1" s="1"/>
  <c r="AX322" i="1" s="1"/>
  <c r="AP711" i="1"/>
  <c r="AR711" i="1" s="1"/>
  <c r="AV711" i="1" s="1"/>
  <c r="AX711" i="1" s="1"/>
  <c r="AP540" i="1"/>
  <c r="AR540" i="1" s="1"/>
  <c r="AP291" i="1"/>
  <c r="AR291" i="1" s="1"/>
  <c r="AP67" i="1"/>
  <c r="AR67" i="1" s="1"/>
  <c r="AV67" i="1" s="1"/>
  <c r="AX67" i="1" s="1"/>
  <c r="AP333" i="1"/>
  <c r="AR333" i="1" s="1"/>
  <c r="AV333" i="1" s="1"/>
  <c r="AX333" i="1" s="1"/>
  <c r="AP339" i="1"/>
  <c r="AR339" i="1" s="1"/>
  <c r="AP817" i="1"/>
  <c r="AR817" i="1" s="1"/>
  <c r="AV817" i="1" s="1"/>
  <c r="AX817" i="1" s="1"/>
  <c r="AP364" i="1"/>
  <c r="AR364" i="1" s="1"/>
  <c r="AV364" i="1" s="1"/>
  <c r="AX364" i="1" s="1"/>
  <c r="AP813" i="1"/>
  <c r="AR813" i="1" s="1"/>
  <c r="AV813" i="1" s="1"/>
  <c r="AX813" i="1" s="1"/>
  <c r="AP125" i="1"/>
  <c r="AR125" i="1" s="1"/>
  <c r="AP100" i="1"/>
  <c r="AR100" i="1" s="1"/>
  <c r="AV100" i="1" s="1"/>
  <c r="AX100" i="1" s="1"/>
  <c r="AP671" i="1"/>
  <c r="AR671" i="1" s="1"/>
  <c r="AV671" i="1" s="1"/>
  <c r="AX671" i="1" s="1"/>
  <c r="AP534" i="1"/>
  <c r="AR534" i="1" s="1"/>
  <c r="AV534" i="1" s="1"/>
  <c r="AX534" i="1" s="1"/>
  <c r="AP535" i="1"/>
  <c r="AR535" i="1" s="1"/>
  <c r="AV535" i="1" s="1"/>
  <c r="AX535" i="1" s="1"/>
  <c r="AP104" i="1"/>
  <c r="AR104" i="1" s="1"/>
  <c r="AV104" i="1" s="1"/>
  <c r="AX104" i="1" s="1"/>
  <c r="AP482" i="1"/>
  <c r="AR482" i="1" s="1"/>
  <c r="AV482" i="1" s="1"/>
  <c r="AX482" i="1" s="1"/>
  <c r="AP452" i="1"/>
  <c r="AR452" i="1" s="1"/>
  <c r="AV452" i="1" s="1"/>
  <c r="AX452" i="1" s="1"/>
  <c r="AP761" i="1"/>
  <c r="AR761" i="1" s="1"/>
  <c r="AP72" i="1"/>
  <c r="AR72" i="1" s="1"/>
  <c r="AV72" i="1" s="1"/>
  <c r="AX72" i="1" s="1"/>
  <c r="AP546" i="1"/>
  <c r="AR546" i="1" s="1"/>
  <c r="AV546" i="1" s="1"/>
  <c r="AX546" i="1" s="1"/>
  <c r="AP517" i="1"/>
  <c r="AR517" i="1" s="1"/>
  <c r="AV517" i="1" s="1"/>
  <c r="AX517" i="1" s="1"/>
  <c r="AP785" i="1"/>
  <c r="AR785" i="1" s="1"/>
  <c r="AV785" i="1" s="1"/>
  <c r="AX785" i="1" s="1"/>
  <c r="AP531" i="1"/>
  <c r="AR531" i="1" s="1"/>
  <c r="AV531" i="1" s="1"/>
  <c r="AX531" i="1" s="1"/>
  <c r="AP411" i="1"/>
  <c r="AR411" i="1" s="1"/>
  <c r="AP440" i="1"/>
  <c r="AR440" i="1" s="1"/>
  <c r="AV440" i="1" s="1"/>
  <c r="AX440" i="1" s="1"/>
  <c r="AP738" i="1"/>
  <c r="AR738" i="1" s="1"/>
  <c r="AV738" i="1" s="1"/>
  <c r="AX738" i="1" s="1"/>
  <c r="AP582" i="1"/>
  <c r="AR582" i="1" s="1"/>
  <c r="AV582" i="1" s="1"/>
  <c r="AX582" i="1" s="1"/>
  <c r="AP175" i="1"/>
  <c r="AR175" i="1" s="1"/>
  <c r="AV175" i="1" s="1"/>
  <c r="AX175" i="1" s="1"/>
  <c r="AP481" i="1"/>
  <c r="AR481" i="1" s="1"/>
  <c r="AV481" i="1" s="1"/>
  <c r="AX481" i="1" s="1"/>
  <c r="AP188" i="1"/>
  <c r="AR188" i="1" s="1"/>
  <c r="AP854" i="1"/>
  <c r="AR854" i="1" s="1"/>
  <c r="AV854" i="1" s="1"/>
  <c r="AX854" i="1" s="1"/>
  <c r="AP91" i="1"/>
  <c r="AR91" i="1" s="1"/>
  <c r="AV91" i="1" s="1"/>
  <c r="AX91" i="1" s="1"/>
  <c r="AP422" i="1"/>
  <c r="AR422" i="1" s="1"/>
  <c r="AV422" i="1" s="1"/>
  <c r="AX422" i="1" s="1"/>
  <c r="AP564" i="1"/>
  <c r="AR564" i="1" s="1"/>
  <c r="AV564" i="1" s="1"/>
  <c r="AX564" i="1" s="1"/>
  <c r="AP593" i="1"/>
  <c r="AR593" i="1" s="1"/>
  <c r="AP768" i="1"/>
  <c r="AR768" i="1" s="1"/>
  <c r="AV768" i="1" s="1"/>
  <c r="AX768" i="1" s="1"/>
  <c r="AP383" i="1"/>
  <c r="AR383" i="1" s="1"/>
  <c r="AV383" i="1" s="1"/>
  <c r="AX383" i="1" s="1"/>
  <c r="AP586" i="1"/>
  <c r="AR586" i="1" s="1"/>
  <c r="AP419" i="1"/>
  <c r="AR419" i="1" s="1"/>
  <c r="AV419" i="1" s="1"/>
  <c r="AX419" i="1" s="1"/>
  <c r="AP577" i="1"/>
  <c r="AR577" i="1" s="1"/>
  <c r="AV577" i="1" s="1"/>
  <c r="AX577" i="1" s="1"/>
  <c r="AP408" i="1"/>
  <c r="AR408" i="1" s="1"/>
  <c r="AV408" i="1" s="1"/>
  <c r="AX408" i="1" s="1"/>
  <c r="AP63" i="1"/>
  <c r="AR63" i="1" s="1"/>
  <c r="AV63" i="1" s="1"/>
  <c r="AX63" i="1" s="1"/>
  <c r="AP744" i="1"/>
  <c r="AR744" i="1" s="1"/>
  <c r="AV744" i="1" s="1"/>
  <c r="AX744" i="1" s="1"/>
  <c r="AP807" i="1"/>
  <c r="AR807" i="1" s="1"/>
  <c r="AV807" i="1" s="1"/>
  <c r="AX807" i="1" s="1"/>
  <c r="AP522" i="1"/>
  <c r="AR522" i="1" s="1"/>
  <c r="AV522" i="1" s="1"/>
  <c r="AX522" i="1" s="1"/>
  <c r="AP704" i="1"/>
  <c r="AR704" i="1" s="1"/>
  <c r="AP158" i="1"/>
  <c r="AP255" i="1"/>
  <c r="AR255" i="1" s="1"/>
  <c r="AV255" i="1" s="1"/>
  <c r="AX255" i="1" s="1"/>
  <c r="AP492" i="1"/>
  <c r="AR492" i="1" s="1"/>
  <c r="AV492" i="1" s="1"/>
  <c r="AX492" i="1" s="1"/>
  <c r="AP649" i="1"/>
  <c r="AR649" i="1" s="1"/>
  <c r="AV649" i="1" s="1"/>
  <c r="AX649" i="1" s="1"/>
  <c r="AP74" i="1"/>
  <c r="AR74" i="1" s="1"/>
  <c r="AV74" i="1" s="1"/>
  <c r="AX74" i="1" s="1"/>
  <c r="AP111" i="1"/>
  <c r="AR111" i="1" s="1"/>
  <c r="AV111" i="1" s="1"/>
  <c r="AX111" i="1" s="1"/>
  <c r="AP31" i="1"/>
  <c r="AR31" i="1" s="1"/>
  <c r="AV31" i="1" s="1"/>
  <c r="AX31" i="1" s="1"/>
  <c r="AP631" i="1"/>
  <c r="AR631" i="1" s="1"/>
  <c r="AV631" i="1" s="1"/>
  <c r="AX631" i="1" s="1"/>
  <c r="AP251" i="1"/>
  <c r="AR251" i="1" s="1"/>
  <c r="AV251" i="1" s="1"/>
  <c r="AX251" i="1" s="1"/>
  <c r="AP99" i="1"/>
  <c r="AR99" i="1" s="1"/>
  <c r="AP26" i="1"/>
  <c r="AR26" i="1" s="1"/>
  <c r="AV26" i="1" s="1"/>
  <c r="AX26" i="1" s="1"/>
  <c r="AP203" i="1"/>
  <c r="AR203" i="1" s="1"/>
  <c r="AV203" i="1" s="1"/>
  <c r="AX203" i="1" s="1"/>
  <c r="AP431" i="1"/>
  <c r="AR431" i="1" s="1"/>
  <c r="AV431" i="1" s="1"/>
  <c r="AX431" i="1" s="1"/>
  <c r="AP320" i="1"/>
  <c r="AR320" i="1" s="1"/>
  <c r="AV320" i="1" s="1"/>
  <c r="AX320" i="1" s="1"/>
  <c r="AP579" i="1"/>
  <c r="AR579" i="1" s="1"/>
  <c r="AV579" i="1" s="1"/>
  <c r="AX579" i="1" s="1"/>
  <c r="AP508" i="1"/>
  <c r="AR508" i="1" s="1"/>
  <c r="AV508" i="1" s="1"/>
  <c r="AX508" i="1" s="1"/>
  <c r="AP621" i="1"/>
  <c r="AR621" i="1" s="1"/>
  <c r="AV621" i="1" s="1"/>
  <c r="AX621" i="1" s="1"/>
  <c r="AP635" i="1"/>
  <c r="AR635" i="1" s="1"/>
  <c r="AV635" i="1" s="1"/>
  <c r="AX635" i="1" s="1"/>
  <c r="AP528" i="1"/>
  <c r="AR528" i="1" s="1"/>
  <c r="AV528" i="1" s="1"/>
  <c r="AX528" i="1" s="1"/>
  <c r="AP805" i="1"/>
  <c r="AR805" i="1" s="1"/>
  <c r="AV805" i="1" s="1"/>
  <c r="AX805" i="1" s="1"/>
  <c r="AP461" i="1"/>
  <c r="AR461" i="1" s="1"/>
  <c r="AV461" i="1" s="1"/>
  <c r="AX461" i="1" s="1"/>
  <c r="AP415" i="1"/>
  <c r="AR415" i="1" s="1"/>
  <c r="AV415" i="1" s="1"/>
  <c r="AX415" i="1" s="1"/>
  <c r="AP236" i="1"/>
  <c r="AR236" i="1" s="1"/>
  <c r="AV236" i="1" s="1"/>
  <c r="AX236" i="1" s="1"/>
  <c r="AP451" i="1"/>
  <c r="AR451" i="1" s="1"/>
  <c r="AV451" i="1" s="1"/>
  <c r="AX451" i="1" s="1"/>
  <c r="AP371" i="1"/>
  <c r="AR371" i="1" s="1"/>
  <c r="AV371" i="1" s="1"/>
  <c r="AX371" i="1" s="1"/>
  <c r="AP139" i="1"/>
  <c r="AR139" i="1" s="1"/>
  <c r="AV139" i="1" s="1"/>
  <c r="AX139" i="1" s="1"/>
  <c r="AP630" i="1"/>
  <c r="AP860" i="1"/>
  <c r="AR860" i="1" s="1"/>
  <c r="AV860" i="1" s="1"/>
  <c r="AX860" i="1" s="1"/>
  <c r="AP850" i="1"/>
  <c r="AP779" i="1"/>
  <c r="AR779" i="1" s="1"/>
  <c r="AV779" i="1" s="1"/>
  <c r="AX779" i="1" s="1"/>
  <c r="AP706" i="1"/>
  <c r="AR706" i="1" s="1"/>
  <c r="AV706" i="1" s="1"/>
  <c r="AX706" i="1" s="1"/>
  <c r="AP808" i="1"/>
  <c r="AR808" i="1" s="1"/>
  <c r="AV808" i="1" s="1"/>
  <c r="AX808" i="1" s="1"/>
  <c r="AP858" i="1"/>
  <c r="AR858" i="1" s="1"/>
  <c r="AV858" i="1" s="1"/>
  <c r="AX858" i="1" s="1"/>
  <c r="AP670" i="1"/>
  <c r="AR670" i="1" s="1"/>
  <c r="AV670" i="1" s="1"/>
  <c r="AX670" i="1" s="1"/>
  <c r="AP214" i="1"/>
  <c r="AR214" i="1" s="1"/>
  <c r="AV214" i="1" s="1"/>
  <c r="AX214" i="1" s="1"/>
  <c r="AP837" i="1"/>
  <c r="AR837" i="1" s="1"/>
  <c r="AV837" i="1" s="1"/>
  <c r="AX837" i="1" s="1"/>
  <c r="AP463" i="1"/>
  <c r="AR463" i="1" s="1"/>
  <c r="AV463" i="1" s="1"/>
  <c r="AX463" i="1" s="1"/>
  <c r="AP489" i="1"/>
  <c r="AR489" i="1" s="1"/>
  <c r="AV489" i="1" s="1"/>
  <c r="AX489" i="1" s="1"/>
  <c r="AP65" i="1"/>
  <c r="AR65" i="1" s="1"/>
  <c r="AV65" i="1" s="1"/>
  <c r="AX65" i="1" s="1"/>
  <c r="AP338" i="1"/>
  <c r="AR338" i="1" s="1"/>
  <c r="AV338" i="1" s="1"/>
  <c r="AX338" i="1" s="1"/>
  <c r="AP614" i="1"/>
  <c r="AR614" i="1" s="1"/>
  <c r="AV614" i="1" s="1"/>
  <c r="AX614" i="1" s="1"/>
  <c r="AP629" i="1"/>
  <c r="AR629" i="1" s="1"/>
  <c r="AP395" i="1"/>
  <c r="AR395" i="1" s="1"/>
  <c r="AV395" i="1" s="1"/>
  <c r="AX395" i="1" s="1"/>
  <c r="AP624" i="1"/>
  <c r="AR624" i="1" s="1"/>
  <c r="AP263" i="1"/>
  <c r="AR263" i="1" s="1"/>
  <c r="AP567" i="1"/>
  <c r="AR567" i="1" s="1"/>
  <c r="AP342" i="1"/>
  <c r="AR342" i="1" s="1"/>
  <c r="AV342" i="1" s="1"/>
  <c r="AX342" i="1" s="1"/>
  <c r="AP769" i="1"/>
  <c r="AR769" i="1" s="1"/>
  <c r="AP601" i="1"/>
  <c r="AR601" i="1" s="1"/>
  <c r="AV601" i="1" s="1"/>
  <c r="AX601" i="1" s="1"/>
  <c r="AP831" i="1"/>
  <c r="AR831" i="1" s="1"/>
  <c r="AV831" i="1" s="1"/>
  <c r="AX831" i="1" s="1"/>
  <c r="AP389" i="1"/>
  <c r="AR389" i="1" s="1"/>
  <c r="AV389" i="1" s="1"/>
  <c r="AX389" i="1" s="1"/>
  <c r="AP152" i="1"/>
  <c r="AR152" i="1" s="1"/>
  <c r="AV152" i="1" s="1"/>
  <c r="AX152" i="1" s="1"/>
  <c r="AP521" i="1"/>
  <c r="AR521" i="1" s="1"/>
  <c r="AV521" i="1" s="1"/>
  <c r="AX521" i="1" s="1"/>
  <c r="AP672" i="1"/>
  <c r="AR672" i="1" s="1"/>
  <c r="AV672" i="1" s="1"/>
  <c r="AX672" i="1" s="1"/>
  <c r="AP600" i="1"/>
  <c r="AR600" i="1" s="1"/>
  <c r="AV600" i="1" s="1"/>
  <c r="AX600" i="1" s="1"/>
  <c r="AP17" i="1"/>
  <c r="AR17" i="1" s="1"/>
  <c r="AP77" i="1"/>
  <c r="AR77" i="1" s="1"/>
  <c r="AV77" i="1" s="1"/>
  <c r="AX77" i="1" s="1"/>
  <c r="AP118" i="1"/>
  <c r="AR118" i="1" s="1"/>
  <c r="AP595" i="1"/>
  <c r="AR595" i="1" s="1"/>
  <c r="AV595" i="1" s="1"/>
  <c r="AX595" i="1" s="1"/>
  <c r="AP246" i="1"/>
  <c r="AR246" i="1" s="1"/>
  <c r="AV246" i="1" s="1"/>
  <c r="AX246" i="1" s="1"/>
  <c r="AP660" i="1"/>
  <c r="AR660" i="1" s="1"/>
  <c r="AV660" i="1" s="1"/>
  <c r="AX660" i="1" s="1"/>
  <c r="AP801" i="1"/>
  <c r="AR801" i="1" s="1"/>
  <c r="AV801" i="1" s="1"/>
  <c r="AX801" i="1" s="1"/>
  <c r="AP555" i="1"/>
  <c r="AR555" i="1" s="1"/>
  <c r="AV555" i="1" s="1"/>
  <c r="AX555" i="1" s="1"/>
  <c r="AP337" i="1"/>
  <c r="AR337" i="1" s="1"/>
  <c r="AP835" i="1"/>
  <c r="AR835" i="1" s="1"/>
  <c r="AV835" i="1" s="1"/>
  <c r="AX835" i="1" s="1"/>
  <c r="AP163" i="1"/>
  <c r="AR163" i="1" s="1"/>
  <c r="AV163" i="1" s="1"/>
  <c r="AX163" i="1" s="1"/>
  <c r="AP476" i="1"/>
  <c r="AR476" i="1" s="1"/>
  <c r="AV476" i="1" s="1"/>
  <c r="AX476" i="1" s="1"/>
  <c r="AP98" i="1"/>
  <c r="AR98" i="1" s="1"/>
  <c r="AV98" i="1" s="1"/>
  <c r="AX98" i="1" s="1"/>
  <c r="AP474" i="1"/>
  <c r="AR474" i="1" s="1"/>
  <c r="AV474" i="1" s="1"/>
  <c r="AX474" i="1" s="1"/>
  <c r="AP453" i="1"/>
  <c r="AR453" i="1" s="1"/>
  <c r="AV453" i="1" s="1"/>
  <c r="AX453" i="1" s="1"/>
  <c r="AP788" i="1"/>
  <c r="AR788" i="1" s="1"/>
  <c r="AV788" i="1" s="1"/>
  <c r="AX788" i="1" s="1"/>
  <c r="AP770" i="1"/>
  <c r="AR770" i="1" s="1"/>
  <c r="AV770" i="1" s="1"/>
  <c r="AX770" i="1" s="1"/>
  <c r="AP414" i="1"/>
  <c r="AR414" i="1" s="1"/>
  <c r="AV414" i="1" s="1"/>
  <c r="AX414" i="1" s="1"/>
  <c r="AP70" i="1"/>
  <c r="AR70" i="1" s="1"/>
  <c r="AV70" i="1" s="1"/>
  <c r="AX70" i="1" s="1"/>
  <c r="AP716" i="1"/>
  <c r="AR716" i="1" s="1"/>
  <c r="AV716" i="1" s="1"/>
  <c r="AX716" i="1" s="1"/>
  <c r="AP290" i="1"/>
  <c r="AP223" i="1"/>
  <c r="AR223" i="1" s="1"/>
  <c r="AV223" i="1" s="1"/>
  <c r="AX223" i="1" s="1"/>
  <c r="AP678" i="1"/>
  <c r="AR678" i="1" s="1"/>
  <c r="AV678" i="1" s="1"/>
  <c r="AX678" i="1" s="1"/>
  <c r="AP733" i="1"/>
  <c r="AR733" i="1" s="1"/>
  <c r="AV733" i="1" s="1"/>
  <c r="AX733" i="1" s="1"/>
  <c r="AP15" i="1"/>
  <c r="AR15" i="1" s="1"/>
  <c r="AV15" i="1" s="1"/>
  <c r="AX15" i="1" s="1"/>
  <c r="AP570" i="1"/>
  <c r="AR570" i="1" s="1"/>
  <c r="AV570" i="1" s="1"/>
  <c r="AX570" i="1" s="1"/>
  <c r="AP794" i="1"/>
  <c r="AR794" i="1" s="1"/>
  <c r="AV794" i="1" s="1"/>
  <c r="AX794" i="1" s="1"/>
  <c r="AP193" i="1"/>
  <c r="AR193" i="1" s="1"/>
  <c r="AV193" i="1" s="1"/>
  <c r="AX193" i="1" s="1"/>
  <c r="AP852" i="1"/>
  <c r="AR852" i="1" s="1"/>
  <c r="AV852" i="1" s="1"/>
  <c r="AX852" i="1" s="1"/>
  <c r="AP429" i="1"/>
  <c r="AR429" i="1" s="1"/>
  <c r="AV429" i="1" s="1"/>
  <c r="AX429" i="1" s="1"/>
  <c r="AP142" i="1"/>
  <c r="AR142" i="1" s="1"/>
  <c r="AV142" i="1" s="1"/>
  <c r="AX142" i="1" s="1"/>
  <c r="AP269" i="1"/>
  <c r="AR269" i="1" s="1"/>
  <c r="AV269" i="1" s="1"/>
  <c r="AX269" i="1" s="1"/>
  <c r="AP475" i="1"/>
  <c r="AR475" i="1" s="1"/>
  <c r="AV475" i="1" s="1"/>
  <c r="AX475" i="1" s="1"/>
  <c r="AP271" i="1"/>
  <c r="AR271" i="1" s="1"/>
  <c r="AV271" i="1" s="1"/>
  <c r="AX271" i="1" s="1"/>
  <c r="AP289" i="1"/>
  <c r="AR289" i="1" s="1"/>
  <c r="AV289" i="1" s="1"/>
  <c r="AX289" i="1" s="1"/>
  <c r="AP83" i="1"/>
  <c r="AR83" i="1" s="1"/>
  <c r="AV83" i="1" s="1"/>
  <c r="AX83" i="1" s="1"/>
  <c r="AP300" i="1"/>
  <c r="AR300" i="1" s="1"/>
  <c r="AV300" i="1" s="1"/>
  <c r="AX300" i="1" s="1"/>
  <c r="AP562" i="1"/>
  <c r="AR562" i="1" s="1"/>
  <c r="AV562" i="1" s="1"/>
  <c r="AX562" i="1" s="1"/>
  <c r="AP41" i="1"/>
  <c r="AR41" i="1" s="1"/>
  <c r="AV41" i="1" s="1"/>
  <c r="AX41" i="1" s="1"/>
  <c r="AP615" i="1"/>
  <c r="AR615" i="1" s="1"/>
  <c r="AV615" i="1" s="1"/>
  <c r="AX615" i="1" s="1"/>
  <c r="AP186" i="1"/>
  <c r="AR186" i="1" s="1"/>
  <c r="AV186" i="1" s="1"/>
  <c r="AX186" i="1" s="1"/>
  <c r="AP610" i="1"/>
  <c r="AR610" i="1" s="1"/>
  <c r="AV610" i="1" s="1"/>
  <c r="AX610" i="1" s="1"/>
  <c r="AP580" i="1"/>
  <c r="AR580" i="1" s="1"/>
  <c r="AV580" i="1" s="1"/>
  <c r="AX580" i="1" s="1"/>
  <c r="AP261" i="1"/>
  <c r="AR261" i="1" s="1"/>
  <c r="AV261" i="1" s="1"/>
  <c r="AX261" i="1" s="1"/>
  <c r="AP634" i="1"/>
  <c r="AR634" i="1" s="1"/>
  <c r="AP127" i="1"/>
  <c r="AR127" i="1" s="1"/>
  <c r="AV127" i="1" s="1"/>
  <c r="AX127" i="1" s="1"/>
  <c r="AP457" i="1"/>
  <c r="AR457" i="1" s="1"/>
  <c r="AV457" i="1" s="1"/>
  <c r="AX457" i="1" s="1"/>
  <c r="AP732" i="1"/>
  <c r="AR732" i="1" s="1"/>
  <c r="AV732" i="1" s="1"/>
  <c r="AX732" i="1" s="1"/>
  <c r="AP469" i="1"/>
  <c r="AR469" i="1" s="1"/>
  <c r="AV469" i="1" s="1"/>
  <c r="AX469" i="1" s="1"/>
  <c r="AP390" i="1"/>
  <c r="AR390" i="1" s="1"/>
  <c r="AV390" i="1" s="1"/>
  <c r="AX390" i="1" s="1"/>
  <c r="AP455" i="1"/>
  <c r="AR455" i="1" s="1"/>
  <c r="AV455" i="1" s="1"/>
  <c r="AX455" i="1" s="1"/>
  <c r="AP192" i="1"/>
  <c r="AR192" i="1" s="1"/>
  <c r="AV192" i="1" s="1"/>
  <c r="AX192" i="1" s="1"/>
  <c r="AP477" i="1"/>
  <c r="AR477" i="1" s="1"/>
  <c r="AP864" i="1"/>
  <c r="AR864" i="1" s="1"/>
  <c r="AV864" i="1" s="1"/>
  <c r="AX864" i="1" s="1"/>
  <c r="AP782" i="1"/>
  <c r="AR782" i="1" s="1"/>
  <c r="AV782" i="1" s="1"/>
  <c r="AX782" i="1" s="1"/>
  <c r="AP303" i="1"/>
  <c r="AR303" i="1" s="1"/>
  <c r="AV303" i="1" s="1"/>
  <c r="AX303" i="1" s="1"/>
  <c r="AP434" i="1"/>
  <c r="AR434" i="1" s="1"/>
  <c r="AP617" i="1"/>
  <c r="AR617" i="1" s="1"/>
  <c r="AV617" i="1" s="1"/>
  <c r="AX617" i="1" s="1"/>
  <c r="AP180" i="1"/>
  <c r="AR180" i="1" s="1"/>
  <c r="AV180" i="1" s="1"/>
  <c r="AX180" i="1" s="1"/>
  <c r="AP229" i="1"/>
  <c r="AR229" i="1" s="1"/>
  <c r="AV229" i="1" s="1"/>
  <c r="AX229" i="1" s="1"/>
  <c r="AP276" i="1"/>
  <c r="AR276" i="1" s="1"/>
  <c r="AV276" i="1" s="1"/>
  <c r="AX276" i="1" s="1"/>
  <c r="AP581" i="1"/>
  <c r="AR581" i="1" s="1"/>
  <c r="AV581" i="1" s="1"/>
  <c r="AX581" i="1" s="1"/>
  <c r="AP612" i="1"/>
  <c r="AR612" i="1" s="1"/>
  <c r="AV612" i="1" s="1"/>
  <c r="AX612" i="1" s="1"/>
  <c r="AP563" i="1"/>
  <c r="AR563" i="1" s="1"/>
  <c r="AV563" i="1" s="1"/>
  <c r="AX563" i="1" s="1"/>
  <c r="AP529" i="1"/>
  <c r="AR529" i="1" s="1"/>
  <c r="AV529" i="1" s="1"/>
  <c r="AX529" i="1" s="1"/>
  <c r="AP211" i="1"/>
  <c r="AR211" i="1" s="1"/>
  <c r="AV211" i="1" s="1"/>
  <c r="AX211" i="1" s="1"/>
  <c r="AP667" i="1"/>
  <c r="AR667" i="1" s="1"/>
  <c r="AV667" i="1" s="1"/>
  <c r="AX667" i="1" s="1"/>
  <c r="AP693" i="1"/>
  <c r="AR693" i="1" s="1"/>
  <c r="AV693" i="1" s="1"/>
  <c r="AX693" i="1" s="1"/>
  <c r="AP603" i="1"/>
  <c r="AR603" i="1" s="1"/>
  <c r="AV603" i="1" s="1"/>
  <c r="AX603" i="1" s="1"/>
  <c r="AP607" i="1"/>
  <c r="AR607" i="1" s="1"/>
  <c r="AV607" i="1" s="1"/>
  <c r="AX607" i="1" s="1"/>
  <c r="AP50" i="1"/>
  <c r="AR50" i="1" s="1"/>
  <c r="AP632" i="1"/>
  <c r="AR632" i="1" s="1"/>
  <c r="AV632" i="1" s="1"/>
  <c r="AX632" i="1" s="1"/>
  <c r="AP526" i="1"/>
  <c r="AR526" i="1" s="1"/>
  <c r="AV526" i="1" s="1"/>
  <c r="AX526" i="1" s="1"/>
  <c r="AP472" i="1"/>
  <c r="AR472" i="1" s="1"/>
  <c r="AV472" i="1" s="1"/>
  <c r="AX472" i="1" s="1"/>
  <c r="AP458" i="1"/>
  <c r="AR458" i="1" s="1"/>
  <c r="AV458" i="1" s="1"/>
  <c r="AX458" i="1" s="1"/>
  <c r="AP198" i="1"/>
  <c r="AR198" i="1" s="1"/>
  <c r="AV198" i="1" s="1"/>
  <c r="AX198" i="1" s="1"/>
  <c r="AP846" i="1"/>
  <c r="AR846" i="1" s="1"/>
  <c r="AV846" i="1" s="1"/>
  <c r="AX846" i="1" s="1"/>
  <c r="AP311" i="1"/>
  <c r="AR311" i="1" s="1"/>
  <c r="AV311" i="1" s="1"/>
  <c r="AX311" i="1" s="1"/>
  <c r="AP265" i="1"/>
  <c r="AR265" i="1" s="1"/>
  <c r="AV265" i="1" s="1"/>
  <c r="AX265" i="1" s="1"/>
  <c r="AP52" i="1"/>
  <c r="AR52" i="1" s="1"/>
  <c r="AV52" i="1" s="1"/>
  <c r="AX52" i="1" s="1"/>
  <c r="AP302" i="1"/>
  <c r="AP709" i="1"/>
  <c r="AR709" i="1" s="1"/>
  <c r="AV709" i="1" s="1"/>
  <c r="AX709" i="1" s="1"/>
  <c r="AP369" i="1"/>
  <c r="AR369" i="1" s="1"/>
  <c r="AV369" i="1" s="1"/>
  <c r="AX369" i="1" s="1"/>
  <c r="AP499" i="1"/>
  <c r="AR499" i="1" s="1"/>
  <c r="AV499" i="1" s="1"/>
  <c r="AX499" i="1" s="1"/>
  <c r="AP698" i="1"/>
  <c r="AR698" i="1" s="1"/>
  <c r="AV698" i="1" s="1"/>
  <c r="AX698" i="1" s="1"/>
  <c r="AP310" i="1"/>
  <c r="AR310" i="1" s="1"/>
  <c r="AV310" i="1" s="1"/>
  <c r="AX310" i="1" s="1"/>
  <c r="AP109" i="1"/>
  <c r="AR109" i="1" s="1"/>
  <c r="AP388" i="1"/>
  <c r="AR388" i="1" s="1"/>
  <c r="AV388" i="1" s="1"/>
  <c r="AX388" i="1" s="1"/>
  <c r="AP89" i="1"/>
  <c r="AR89" i="1" s="1"/>
  <c r="AP245" i="1"/>
  <c r="AR245" i="1" s="1"/>
  <c r="AV245" i="1" s="1"/>
  <c r="AX245" i="1" s="1"/>
  <c r="AP182" i="1"/>
  <c r="AR182" i="1" s="1"/>
  <c r="AV182" i="1" s="1"/>
  <c r="AX182" i="1" s="1"/>
  <c r="AP202" i="1"/>
  <c r="AR202" i="1" s="1"/>
  <c r="AV202" i="1" s="1"/>
  <c r="AX202" i="1" s="1"/>
  <c r="AP841" i="1"/>
  <c r="AR841" i="1" s="1"/>
  <c r="AV841" i="1" s="1"/>
  <c r="AX841" i="1" s="1"/>
  <c r="AP254" i="1"/>
  <c r="AR254" i="1" s="1"/>
  <c r="AV254" i="1" s="1"/>
  <c r="AX254" i="1" s="1"/>
  <c r="AP206" i="1"/>
  <c r="AR206" i="1" s="1"/>
  <c r="AV206" i="1" s="1"/>
  <c r="AX206" i="1" s="1"/>
  <c r="AP14" i="1"/>
  <c r="AR14" i="1" s="1"/>
  <c r="AV14" i="1" s="1"/>
  <c r="AX14" i="1" s="1"/>
  <c r="AP239" i="1"/>
  <c r="AR239" i="1" s="1"/>
  <c r="AV239" i="1" s="1"/>
  <c r="AX239" i="1" s="1"/>
  <c r="AP373" i="1"/>
  <c r="AR373" i="1" s="1"/>
  <c r="AV373" i="1" s="1"/>
  <c r="AX373" i="1" s="1"/>
  <c r="AP257" i="1"/>
  <c r="AR257" i="1" s="1"/>
  <c r="AV257" i="1" s="1"/>
  <c r="AX257" i="1" s="1"/>
  <c r="AP386" i="1"/>
  <c r="AR386" i="1" s="1"/>
  <c r="AV386" i="1" s="1"/>
  <c r="AX386" i="1" s="1"/>
  <c r="AP548" i="1"/>
  <c r="AR548" i="1" s="1"/>
  <c r="AV548" i="1" s="1"/>
  <c r="AX548" i="1" s="1"/>
  <c r="AP174" i="1"/>
  <c r="AR174" i="1" s="1"/>
  <c r="AV174" i="1" s="1"/>
  <c r="AX174" i="1" s="1"/>
  <c r="AP713" i="1"/>
  <c r="AR713" i="1" s="1"/>
  <c r="AV713" i="1" s="1"/>
  <c r="AX713" i="1" s="1"/>
  <c r="AP250" i="1"/>
  <c r="AR250" i="1" s="1"/>
  <c r="AV250" i="1" s="1"/>
  <c r="AX250" i="1" s="1"/>
  <c r="AP699" i="1"/>
  <c r="AR699" i="1" s="1"/>
  <c r="AV699" i="1" s="1"/>
  <c r="AX699" i="1" s="1"/>
  <c r="AP694" i="1"/>
  <c r="AR694" i="1" s="1"/>
  <c r="AV694" i="1" s="1"/>
  <c r="AX694" i="1" s="1"/>
  <c r="AP114" i="1"/>
  <c r="AR114" i="1" s="1"/>
  <c r="AV114" i="1" s="1"/>
  <c r="AX114" i="1" s="1"/>
  <c r="AP486" i="1"/>
  <c r="AR486" i="1" s="1"/>
  <c r="AV486" i="1" s="1"/>
  <c r="AX486" i="1" s="1"/>
  <c r="AP821" i="1"/>
  <c r="AP460" i="1"/>
  <c r="AR460" i="1" s="1"/>
  <c r="AV460" i="1" s="1"/>
  <c r="AX460" i="1" s="1"/>
  <c r="AP378" i="1"/>
  <c r="AR378" i="1" s="1"/>
  <c r="AV378" i="1" s="1"/>
  <c r="AX378" i="1" s="1"/>
  <c r="AP542" i="1"/>
  <c r="AR542" i="1" s="1"/>
  <c r="AV542" i="1" s="1"/>
  <c r="AX542" i="1" s="1"/>
  <c r="AP439" i="1"/>
  <c r="AR439" i="1" s="1"/>
  <c r="AV439" i="1" s="1"/>
  <c r="AX439" i="1" s="1"/>
  <c r="AP242" i="1"/>
  <c r="AR242" i="1" s="1"/>
  <c r="AV242" i="1" s="1"/>
  <c r="AX242" i="1" s="1"/>
  <c r="AP679" i="1"/>
  <c r="AR679" i="1" s="1"/>
  <c r="AP400" i="1"/>
  <c r="AR400" i="1" s="1"/>
  <c r="AV400" i="1" s="1"/>
  <c r="AX400" i="1" s="1"/>
  <c r="AP237" i="1"/>
  <c r="AR237" i="1" s="1"/>
  <c r="AV237" i="1" s="1"/>
  <c r="AX237" i="1" s="1"/>
  <c r="AP438" i="1"/>
  <c r="AP680" i="1"/>
  <c r="AR680" i="1" s="1"/>
  <c r="AV680" i="1" s="1"/>
  <c r="AX680" i="1" s="1"/>
  <c r="AP747" i="1"/>
  <c r="AR747" i="1" s="1"/>
  <c r="AV747" i="1" s="1"/>
  <c r="AX747" i="1" s="1"/>
  <c r="AP172" i="1"/>
  <c r="AR172" i="1" s="1"/>
  <c r="AV172" i="1" s="1"/>
  <c r="AX172" i="1" s="1"/>
  <c r="AP823" i="1"/>
  <c r="AR823" i="1" s="1"/>
  <c r="AV823" i="1" s="1"/>
  <c r="AX823" i="1" s="1"/>
  <c r="AP398" i="1"/>
  <c r="AR398" i="1" s="1"/>
  <c r="AV398" i="1" s="1"/>
  <c r="AX398" i="1" s="1"/>
  <c r="AP851" i="1"/>
  <c r="AR851" i="1" s="1"/>
  <c r="AV851" i="1" s="1"/>
  <c r="AX851" i="1" s="1"/>
  <c r="AP797" i="1"/>
  <c r="AR797" i="1" s="1"/>
  <c r="AV797" i="1" s="1"/>
  <c r="AX797" i="1" s="1"/>
  <c r="AP735" i="1"/>
  <c r="AR735" i="1" s="1"/>
  <c r="AV735" i="1" s="1"/>
  <c r="AX735" i="1" s="1"/>
  <c r="AP550" i="1"/>
  <c r="AR550" i="1" s="1"/>
  <c r="AV550" i="1" s="1"/>
  <c r="AX550" i="1" s="1"/>
  <c r="AP736" i="1"/>
  <c r="AR736" i="1" s="1"/>
  <c r="AV736" i="1" s="1"/>
  <c r="AX736" i="1" s="1"/>
  <c r="AP412" i="1"/>
  <c r="AR412" i="1" s="1"/>
  <c r="AV412" i="1" s="1"/>
  <c r="AX412" i="1" s="1"/>
  <c r="AP61" i="1"/>
  <c r="AR61" i="1" s="1"/>
  <c r="AV61" i="1" s="1"/>
  <c r="AX61" i="1" s="1"/>
  <c r="AP684" i="1"/>
  <c r="AR684" i="1" s="1"/>
  <c r="AV684" i="1" s="1"/>
  <c r="AX684" i="1" s="1"/>
  <c r="AP758" i="1"/>
  <c r="AR758" i="1" s="1"/>
  <c r="AV758" i="1" s="1"/>
  <c r="AX758" i="1" s="1"/>
  <c r="AP500" i="1"/>
  <c r="AR500" i="1" s="1"/>
  <c r="AV500" i="1" s="1"/>
  <c r="AX500" i="1" s="1"/>
  <c r="AP209" i="1"/>
  <c r="AR209" i="1" s="1"/>
  <c r="AV209" i="1" s="1"/>
  <c r="AX209" i="1" s="1"/>
  <c r="AP296" i="1"/>
  <c r="AR296" i="1" s="1"/>
  <c r="AP421" i="1"/>
  <c r="AR421" i="1" s="1"/>
  <c r="AV421" i="1" s="1"/>
  <c r="AX421" i="1" s="1"/>
  <c r="AP171" i="1"/>
  <c r="AR171" i="1" s="1"/>
  <c r="AP426" i="1"/>
  <c r="AR426" i="1" s="1"/>
  <c r="AV426" i="1" s="1"/>
  <c r="AX426" i="1" s="1"/>
  <c r="AP710" i="1"/>
  <c r="AR710" i="1" s="1"/>
  <c r="AV710" i="1" s="1"/>
  <c r="AX710" i="1" s="1"/>
  <c r="AP317" i="1"/>
  <c r="AR317" i="1" s="1"/>
  <c r="AV317" i="1" s="1"/>
  <c r="AX317" i="1" s="1"/>
  <c r="AP755" i="1"/>
  <c r="AR755" i="1" s="1"/>
  <c r="AV755" i="1" s="1"/>
  <c r="AX755" i="1" s="1"/>
  <c r="AP230" i="1"/>
  <c r="AR230" i="1" s="1"/>
  <c r="AV230" i="1" s="1"/>
  <c r="AX230" i="1" s="1"/>
  <c r="AP268" i="1"/>
  <c r="AR268" i="1" s="1"/>
  <c r="AP587" i="1"/>
  <c r="AR587" i="1" s="1"/>
  <c r="AV587" i="1" s="1"/>
  <c r="AX587" i="1" s="1"/>
  <c r="AP652" i="1"/>
  <c r="AR652" i="1" s="1"/>
  <c r="AV652" i="1" s="1"/>
  <c r="AX652" i="1" s="1"/>
  <c r="AP393" i="1"/>
  <c r="AR393" i="1" s="1"/>
  <c r="AV393" i="1" s="1"/>
  <c r="AX393" i="1" s="1"/>
  <c r="AP504" i="1"/>
  <c r="AR504" i="1" s="1"/>
  <c r="AV504" i="1" s="1"/>
  <c r="AX504" i="1" s="1"/>
  <c r="AP683" i="1"/>
  <c r="AR683" i="1" s="1"/>
  <c r="AV683" i="1" s="1"/>
  <c r="AX683" i="1" s="1"/>
  <c r="AP28" i="1"/>
  <c r="AR28" i="1" s="1"/>
  <c r="AV28" i="1" s="1"/>
  <c r="AX28" i="1" s="1"/>
  <c r="AP432" i="1"/>
  <c r="AR432" i="1" s="1"/>
  <c r="AV432" i="1" s="1"/>
  <c r="AX432" i="1" s="1"/>
  <c r="AP197" i="1"/>
  <c r="AR197" i="1" s="1"/>
  <c r="AV197" i="1" s="1"/>
  <c r="AX197" i="1" s="1"/>
  <c r="AP363" i="1"/>
  <c r="AR363" i="1" s="1"/>
  <c r="AV363" i="1" s="1"/>
  <c r="AX363" i="1" s="1"/>
  <c r="AP168" i="1"/>
  <c r="AR168" i="1" s="1"/>
  <c r="AP16" i="1"/>
  <c r="AR16" i="1" s="1"/>
  <c r="AV16" i="1" s="1"/>
  <c r="AX16" i="1" s="1"/>
  <c r="AP525" i="1"/>
  <c r="AR525" i="1" s="1"/>
  <c r="AV525" i="1" s="1"/>
  <c r="AX525" i="1" s="1"/>
  <c r="AP331" i="1"/>
  <c r="AR331" i="1" s="1"/>
  <c r="AV331" i="1" s="1"/>
  <c r="AX331" i="1" s="1"/>
  <c r="AP69" i="1"/>
  <c r="AR69" i="1" s="1"/>
  <c r="AV69" i="1" s="1"/>
  <c r="AX69" i="1" s="1"/>
  <c r="AP352" i="1"/>
  <c r="AR352" i="1" s="1"/>
  <c r="AV352" i="1" s="1"/>
  <c r="AX352" i="1" s="1"/>
  <c r="AP312" i="1"/>
  <c r="AR312" i="1" s="1"/>
  <c r="AV312" i="1" s="1"/>
  <c r="AX312" i="1" s="1"/>
  <c r="AP743" i="1"/>
  <c r="AR743" i="1" s="1"/>
  <c r="AV743" i="1" s="1"/>
  <c r="AX743" i="1" s="1"/>
  <c r="AP191" i="1"/>
  <c r="AR191" i="1" s="1"/>
  <c r="AP470" i="1"/>
  <c r="AR470" i="1" s="1"/>
  <c r="AV470" i="1" s="1"/>
  <c r="AX470" i="1" s="1"/>
  <c r="AP38" i="1"/>
  <c r="AR38" i="1" s="1"/>
  <c r="AV38" i="1" s="1"/>
  <c r="AX38" i="1" s="1"/>
  <c r="AP288" i="1"/>
  <c r="AR288" i="1" s="1"/>
  <c r="AV288" i="1" s="1"/>
  <c r="AX288" i="1" s="1"/>
  <c r="AP346" i="1"/>
  <c r="AR346" i="1" s="1"/>
  <c r="AV346" i="1" s="1"/>
  <c r="AX346" i="1" s="1"/>
  <c r="AP228" i="1"/>
  <c r="AR228" i="1" s="1"/>
  <c r="AV228" i="1" s="1"/>
  <c r="AX228" i="1" s="1"/>
  <c r="AP543" i="1"/>
  <c r="AR543" i="1" s="1"/>
  <c r="AV543" i="1" s="1"/>
  <c r="AX543" i="1" s="1"/>
  <c r="AP446" i="1"/>
  <c r="AR446" i="1" s="1"/>
  <c r="AV446" i="1" s="1"/>
  <c r="AX446" i="1" s="1"/>
  <c r="AP407" i="1"/>
  <c r="AR407" i="1" s="1"/>
  <c r="AV407" i="1" s="1"/>
  <c r="AX407" i="1" s="1"/>
  <c r="AP362" i="1"/>
  <c r="AR362" i="1" s="1"/>
  <c r="AV362" i="1" s="1"/>
  <c r="AX362" i="1" s="1"/>
  <c r="AP379" i="1"/>
  <c r="AR379" i="1" s="1"/>
  <c r="AP340" i="1"/>
  <c r="AR340" i="1" s="1"/>
  <c r="AV340" i="1" s="1"/>
  <c r="AX340" i="1" s="1"/>
  <c r="AP611" i="1"/>
  <c r="AR611" i="1" s="1"/>
  <c r="AV611" i="1" s="1"/>
  <c r="AX611" i="1" s="1"/>
  <c r="AP454" i="1"/>
  <c r="AR454" i="1" s="1"/>
  <c r="AV454" i="1" s="1"/>
  <c r="AX454" i="1" s="1"/>
  <c r="AP278" i="1"/>
  <c r="AR278" i="1" s="1"/>
  <c r="AV278" i="1" s="1"/>
  <c r="AX278" i="1" s="1"/>
  <c r="AP518" i="1"/>
  <c r="AR518" i="1" s="1"/>
  <c r="AV518" i="1" s="1"/>
  <c r="AX518" i="1" s="1"/>
  <c r="AP737" i="1"/>
  <c r="AR737" i="1" s="1"/>
  <c r="AV737" i="1" s="1"/>
  <c r="AX737" i="1" s="1"/>
  <c r="AP705" i="1"/>
  <c r="AR705" i="1" s="1"/>
  <c r="AV705" i="1" s="1"/>
  <c r="AX705" i="1" s="1"/>
  <c r="AP484" i="1"/>
  <c r="AR484" i="1" s="1"/>
  <c r="AV484" i="1" s="1"/>
  <c r="AX484" i="1" s="1"/>
  <c r="AP862" i="1"/>
  <c r="AR862" i="1" s="1"/>
  <c r="AV862" i="1" s="1"/>
  <c r="AX862" i="1" s="1"/>
  <c r="AP771" i="1"/>
  <c r="AR771" i="1" s="1"/>
  <c r="AV771" i="1" s="1"/>
  <c r="AX771" i="1" s="1"/>
  <c r="AP833" i="1"/>
  <c r="AR833" i="1" s="1"/>
  <c r="AV833" i="1" s="1"/>
  <c r="AX833" i="1" s="1"/>
  <c r="AP496" i="1"/>
  <c r="AR496" i="1" s="1"/>
  <c r="AV496" i="1" s="1"/>
  <c r="AX496" i="1" s="1"/>
  <c r="AV233" i="1"/>
  <c r="AX233" i="1" s="1"/>
  <c r="AP314" i="1"/>
  <c r="AP122" i="1"/>
  <c r="AR122" i="1" s="1"/>
  <c r="AV122" i="1" s="1"/>
  <c r="AX122" i="1" s="1"/>
  <c r="AP545" i="1"/>
  <c r="AR545" i="1" s="1"/>
  <c r="AV545" i="1" s="1"/>
  <c r="AX545" i="1" s="1"/>
  <c r="AP160" i="1"/>
  <c r="AR160" i="1" s="1"/>
  <c r="AV160" i="1" s="1"/>
  <c r="AX160" i="1" s="1"/>
  <c r="AP97" i="1"/>
  <c r="AR97" i="1" s="1"/>
  <c r="AV97" i="1" s="1"/>
  <c r="AX97" i="1" s="1"/>
  <c r="AP218" i="1"/>
  <c r="AR218" i="1" s="1"/>
  <c r="AV218" i="1" s="1"/>
  <c r="AX218" i="1" s="1"/>
  <c r="AP491" i="1"/>
  <c r="AR491" i="1" s="1"/>
  <c r="AP353" i="1"/>
  <c r="AR353" i="1" s="1"/>
  <c r="AV353" i="1" s="1"/>
  <c r="AX353" i="1" s="1"/>
  <c r="AP425" i="1"/>
  <c r="AR425" i="1" s="1"/>
  <c r="AV425" i="1" s="1"/>
  <c r="AX425" i="1" s="1"/>
  <c r="AP765" i="1"/>
  <c r="AR765" i="1" s="1"/>
  <c r="AV765" i="1" s="1"/>
  <c r="AX765" i="1" s="1"/>
  <c r="AP571" i="1"/>
  <c r="AR571" i="1" s="1"/>
  <c r="AV571" i="1" s="1"/>
  <c r="AX571" i="1" s="1"/>
  <c r="AP859" i="1"/>
  <c r="AR859" i="1" s="1"/>
  <c r="AV859" i="1" s="1"/>
  <c r="AX859" i="1" s="1"/>
  <c r="AP573" i="1"/>
  <c r="AR573" i="1" s="1"/>
  <c r="AP650" i="1"/>
  <c r="AR650" i="1" s="1"/>
  <c r="AV650" i="1" s="1"/>
  <c r="AX650" i="1" s="1"/>
  <c r="AP572" i="1"/>
  <c r="AR572" i="1" s="1"/>
  <c r="AP148" i="1"/>
  <c r="AR148" i="1" s="1"/>
  <c r="AV148" i="1" s="1"/>
  <c r="AX148" i="1" s="1"/>
  <c r="AP355" i="1"/>
  <c r="AR355" i="1" s="1"/>
  <c r="AV355" i="1" s="1"/>
  <c r="AX355" i="1" s="1"/>
  <c r="AP569" i="1"/>
  <c r="AR569" i="1" s="1"/>
  <c r="AV569" i="1" s="1"/>
  <c r="AX569" i="1" s="1"/>
  <c r="AP273" i="1"/>
  <c r="AR273" i="1" s="1"/>
  <c r="AP178" i="1"/>
  <c r="AR178" i="1" s="1"/>
  <c r="AV178" i="1" s="1"/>
  <c r="AX178" i="1" s="1"/>
  <c r="AP30" i="1"/>
  <c r="AR30" i="1" s="1"/>
  <c r="AP170" i="1"/>
  <c r="AR170" i="1" s="1"/>
  <c r="AV170" i="1" s="1"/>
  <c r="AX170" i="1" s="1"/>
  <c r="AP107" i="1"/>
  <c r="AR107" i="1" s="1"/>
  <c r="AV107" i="1" s="1"/>
  <c r="AX107" i="1" s="1"/>
  <c r="AP778" i="1"/>
  <c r="AR778" i="1" s="1"/>
  <c r="AV778" i="1" s="1"/>
  <c r="AX778" i="1" s="1"/>
  <c r="AP814" i="1"/>
  <c r="AR814" i="1" s="1"/>
  <c r="AP406" i="1"/>
  <c r="AR406" i="1" s="1"/>
  <c r="AV406" i="1" s="1"/>
  <c r="AX406" i="1" s="1"/>
  <c r="AP663" i="1"/>
  <c r="AR663" i="1" s="1"/>
  <c r="AV663" i="1" s="1"/>
  <c r="AX663" i="1" s="1"/>
  <c r="AP764" i="1"/>
  <c r="AR764" i="1" s="1"/>
  <c r="AV764" i="1" s="1"/>
  <c r="AX764" i="1" s="1"/>
  <c r="AP377" i="1"/>
  <c r="AR377" i="1" s="1"/>
  <c r="AV377" i="1" s="1"/>
  <c r="AX377" i="1" s="1"/>
  <c r="AP409" i="1"/>
  <c r="AR409" i="1" s="1"/>
  <c r="AV409" i="1" s="1"/>
  <c r="AX409" i="1" s="1"/>
  <c r="AP143" i="1"/>
  <c r="AR143" i="1" s="1"/>
  <c r="AV143" i="1" s="1"/>
  <c r="AX143" i="1" s="1"/>
  <c r="AP282" i="1"/>
  <c r="AR282" i="1" s="1"/>
  <c r="AV282" i="1" s="1"/>
  <c r="AX282" i="1" s="1"/>
  <c r="AP124" i="1"/>
  <c r="AR124" i="1" s="1"/>
  <c r="AV124" i="1" s="1"/>
  <c r="AX124" i="1" s="1"/>
  <c r="AP830" i="1"/>
  <c r="AR830" i="1" s="1"/>
  <c r="AV830" i="1" s="1"/>
  <c r="AX830" i="1" s="1"/>
  <c r="AP790" i="1"/>
  <c r="AR790" i="1" s="1"/>
  <c r="AV790" i="1" s="1"/>
  <c r="AX790" i="1" s="1"/>
  <c r="AP598" i="1"/>
  <c r="AR598" i="1" s="1"/>
  <c r="AV598" i="1" s="1"/>
  <c r="AX598" i="1" s="1"/>
  <c r="AP637" i="1"/>
  <c r="AR637" i="1" s="1"/>
  <c r="AV637" i="1" s="1"/>
  <c r="AX637" i="1" s="1"/>
  <c r="AP462" i="1"/>
  <c r="AR462" i="1" s="1"/>
  <c r="AV462" i="1" s="1"/>
  <c r="AX462" i="1" s="1"/>
  <c r="AP473" i="1"/>
  <c r="AR473" i="1" s="1"/>
  <c r="AV473" i="1" s="1"/>
  <c r="AX473" i="1" s="1"/>
  <c r="AP753" i="1"/>
  <c r="AR753" i="1" s="1"/>
  <c r="AV753" i="1" s="1"/>
  <c r="AX753" i="1" s="1"/>
  <c r="AP112" i="1"/>
  <c r="AR112" i="1" s="1"/>
  <c r="AV112" i="1" s="1"/>
  <c r="AX112" i="1" s="1"/>
  <c r="AP54" i="1"/>
  <c r="AR54" i="1" s="1"/>
  <c r="AV54" i="1" s="1"/>
  <c r="AX54" i="1" s="1"/>
  <c r="AP167" i="1"/>
  <c r="AR167" i="1" s="1"/>
  <c r="AV167" i="1" s="1"/>
  <c r="AX167" i="1" s="1"/>
  <c r="AP361" i="1"/>
  <c r="AR361" i="1" s="1"/>
  <c r="AV361" i="1" s="1"/>
  <c r="AX361" i="1" s="1"/>
  <c r="AP651" i="1"/>
  <c r="AR651" i="1" s="1"/>
  <c r="AV651" i="1" s="1"/>
  <c r="AX651" i="1" s="1"/>
  <c r="AP243" i="1"/>
  <c r="AR243" i="1" s="1"/>
  <c r="AV243" i="1" s="1"/>
  <c r="AX243" i="1" s="1"/>
  <c r="AP436" i="1"/>
  <c r="AR436" i="1" s="1"/>
  <c r="AP78" i="1"/>
  <c r="AR78" i="1" s="1"/>
  <c r="AV78" i="1" s="1"/>
  <c r="AX78" i="1" s="1"/>
  <c r="AP547" i="1"/>
  <c r="AR547" i="1" s="1"/>
  <c r="AP633" i="1"/>
  <c r="AR633" i="1" s="1"/>
  <c r="AV633" i="1" s="1"/>
  <c r="AX633" i="1" s="1"/>
  <c r="AP55" i="1"/>
  <c r="AR55" i="1" s="1"/>
  <c r="AV55" i="1" s="1"/>
  <c r="AX55" i="1" s="1"/>
  <c r="AP224" i="1"/>
  <c r="AR224" i="1" s="1"/>
  <c r="AV224" i="1" s="1"/>
  <c r="AX224" i="1" s="1"/>
  <c r="AP106" i="1"/>
  <c r="AR106" i="1" s="1"/>
  <c r="AV106" i="1" s="1"/>
  <c r="AX106" i="1" s="1"/>
  <c r="AP354" i="1"/>
  <c r="AR354" i="1" s="1"/>
  <c r="AV354" i="1" s="1"/>
  <c r="AX354" i="1" s="1"/>
  <c r="AP258" i="1"/>
  <c r="AR258" i="1" s="1"/>
  <c r="AV258" i="1" s="1"/>
  <c r="AX258" i="1" s="1"/>
  <c r="AP838" i="1"/>
  <c r="AR838" i="1" s="1"/>
  <c r="AV838" i="1" s="1"/>
  <c r="AX838" i="1" s="1"/>
  <c r="AP575" i="1"/>
  <c r="AR575" i="1" s="1"/>
  <c r="AP205" i="1"/>
  <c r="AR205" i="1" s="1"/>
  <c r="AV205" i="1" s="1"/>
  <c r="AX205" i="1" s="1"/>
  <c r="AP212" i="1"/>
  <c r="AR212" i="1" s="1"/>
  <c r="AP777" i="1"/>
  <c r="AR777" i="1" s="1"/>
  <c r="AV777" i="1" s="1"/>
  <c r="AX777" i="1" s="1"/>
  <c r="AP676" i="1"/>
  <c r="AR676" i="1" s="1"/>
  <c r="AP367" i="1"/>
  <c r="AR367" i="1" s="1"/>
  <c r="AV367" i="1" s="1"/>
  <c r="AX367" i="1" s="1"/>
  <c r="AP495" i="1"/>
  <c r="AR495" i="1" s="1"/>
  <c r="AP591" i="1"/>
  <c r="AR591" i="1" s="1"/>
  <c r="AV591" i="1" s="1"/>
  <c r="AX591" i="1" s="1"/>
  <c r="AP323" i="1"/>
  <c r="AR323" i="1" s="1"/>
  <c r="AP149" i="1"/>
  <c r="AR149" i="1" s="1"/>
  <c r="AV149" i="1" s="1"/>
  <c r="AX149" i="1" s="1"/>
  <c r="AP332" i="1"/>
  <c r="AR332" i="1" s="1"/>
  <c r="AP315" i="1"/>
  <c r="AR315" i="1" s="1"/>
  <c r="AV315" i="1" s="1"/>
  <c r="AX315" i="1" s="1"/>
  <c r="AP490" i="1"/>
  <c r="AR490" i="1" s="1"/>
  <c r="AP588" i="1"/>
  <c r="AR588" i="1" s="1"/>
  <c r="AV588" i="1" s="1"/>
  <c r="AX588" i="1" s="1"/>
  <c r="AP749" i="1"/>
  <c r="AR749" i="1" s="1"/>
  <c r="AP115" i="1"/>
  <c r="AR115" i="1" s="1"/>
  <c r="AV115" i="1" s="1"/>
  <c r="AX115" i="1" s="1"/>
  <c r="AP227" i="1"/>
  <c r="AR227" i="1" s="1"/>
  <c r="AV227" i="1" s="1"/>
  <c r="AX227" i="1" s="1"/>
  <c r="AP387" i="1"/>
  <c r="AR387" i="1" s="1"/>
  <c r="AV387" i="1" s="1"/>
  <c r="AX387" i="1" s="1"/>
  <c r="AP479" i="1"/>
  <c r="AR479" i="1" s="1"/>
  <c r="AP578" i="1"/>
  <c r="AR578" i="1" s="1"/>
  <c r="AV578" i="1" s="1"/>
  <c r="AX578" i="1" s="1"/>
  <c r="AP133" i="1"/>
  <c r="AR133" i="1" s="1"/>
  <c r="AV133" i="1" s="1"/>
  <c r="AX133" i="1" s="1"/>
  <c r="AP583" i="1"/>
  <c r="AR583" i="1" s="1"/>
  <c r="AV583" i="1" s="1"/>
  <c r="AX583" i="1" s="1"/>
  <c r="AP20" i="1"/>
  <c r="AR20" i="1" s="1"/>
  <c r="AP485" i="1"/>
  <c r="AR485" i="1" s="1"/>
  <c r="AV485" i="1" s="1"/>
  <c r="AX485" i="1" s="1"/>
  <c r="AP126" i="1"/>
  <c r="AR126" i="1" s="1"/>
  <c r="AV126" i="1" s="1"/>
  <c r="AX126" i="1" s="1"/>
  <c r="AP113" i="1"/>
  <c r="AR113" i="1" s="1"/>
  <c r="AV113" i="1" s="1"/>
  <c r="AX113" i="1" s="1"/>
  <c r="AP190" i="1"/>
  <c r="AR190" i="1" s="1"/>
  <c r="AV190" i="1" s="1"/>
  <c r="AX190" i="1" s="1"/>
  <c r="AP644" i="1"/>
  <c r="AR644" i="1" s="1"/>
  <c r="AV644" i="1" s="1"/>
  <c r="AX644" i="1" s="1"/>
  <c r="AP344" i="1"/>
  <c r="AR344" i="1" s="1"/>
  <c r="AV344" i="1" s="1"/>
  <c r="AX344" i="1" s="1"/>
  <c r="AP776" i="1"/>
  <c r="AR776" i="1" s="1"/>
  <c r="AV776" i="1" s="1"/>
  <c r="AX776" i="1" s="1"/>
  <c r="AP208" i="1"/>
  <c r="AR208" i="1" s="1"/>
  <c r="AV208" i="1" s="1"/>
  <c r="AX208" i="1" s="1"/>
  <c r="AP309" i="1"/>
  <c r="AR309" i="1" s="1"/>
  <c r="AV309" i="1" s="1"/>
  <c r="AX309" i="1" s="1"/>
  <c r="AP594" i="1"/>
  <c r="AR594" i="1" s="1"/>
  <c r="AV594" i="1" s="1"/>
  <c r="AX594" i="1" s="1"/>
  <c r="AP605" i="1"/>
  <c r="AR605" i="1" s="1"/>
  <c r="AV605" i="1" s="1"/>
  <c r="AX605" i="1" s="1"/>
  <c r="AP235" i="1"/>
  <c r="AR235" i="1" s="1"/>
  <c r="AV235" i="1" s="1"/>
  <c r="AX235" i="1" s="1"/>
  <c r="AP424" i="1"/>
  <c r="AR424" i="1" s="1"/>
  <c r="AV424" i="1" s="1"/>
  <c r="AX424" i="1" s="1"/>
  <c r="AP559" i="1"/>
  <c r="AR559" i="1" s="1"/>
  <c r="AV559" i="1" s="1"/>
  <c r="AX559" i="1" s="1"/>
  <c r="AP284" i="1"/>
  <c r="AR284" i="1" s="1"/>
  <c r="AV284" i="1" s="1"/>
  <c r="AX284" i="1" s="1"/>
  <c r="AP244" i="1"/>
  <c r="AR244" i="1" s="1"/>
  <c r="AV244" i="1" s="1"/>
  <c r="AX244" i="1" s="1"/>
  <c r="AP56" i="1"/>
  <c r="AR56" i="1" s="1"/>
  <c r="AV56" i="1" s="1"/>
  <c r="AX56" i="1" s="1"/>
  <c r="AP803" i="1"/>
  <c r="AR803" i="1" s="1"/>
  <c r="AV803" i="1" s="1"/>
  <c r="AX803" i="1" s="1"/>
  <c r="AP366" i="1"/>
  <c r="AR366" i="1" s="1"/>
  <c r="AV366" i="1" s="1"/>
  <c r="AX366" i="1" s="1"/>
  <c r="AP718" i="1"/>
  <c r="AR718" i="1" s="1"/>
  <c r="AV718" i="1" s="1"/>
  <c r="AX718" i="1" s="1"/>
  <c r="AP748" i="1"/>
  <c r="AR748" i="1" s="1"/>
  <c r="AV748" i="1" s="1"/>
  <c r="AX748" i="1" s="1"/>
  <c r="AP404" i="1"/>
  <c r="AR404" i="1" s="1"/>
  <c r="AV404" i="1" s="1"/>
  <c r="AX404" i="1" s="1"/>
  <c r="AP666" i="1"/>
  <c r="AR666" i="1" s="1"/>
  <c r="AV666" i="1" s="1"/>
  <c r="AX666" i="1" s="1"/>
  <c r="AP613" i="1"/>
  <c r="AR613" i="1" s="1"/>
  <c r="AP657" i="1"/>
  <c r="AR657" i="1" s="1"/>
  <c r="AV657" i="1" s="1"/>
  <c r="AX657" i="1" s="1"/>
  <c r="AP156" i="1"/>
  <c r="AR156" i="1" s="1"/>
  <c r="AV156" i="1" s="1"/>
  <c r="AX156" i="1" s="1"/>
  <c r="AP524" i="1"/>
  <c r="AR524" i="1" s="1"/>
  <c r="AV524" i="1" s="1"/>
  <c r="AX524" i="1" s="1"/>
  <c r="AP687" i="1"/>
  <c r="AR687" i="1" s="1"/>
  <c r="AV687" i="1" s="1"/>
  <c r="AX687" i="1" s="1"/>
  <c r="AP153" i="1"/>
  <c r="AR153" i="1" s="1"/>
  <c r="AV153" i="1" s="1"/>
  <c r="AX153" i="1" s="1"/>
  <c r="AP397" i="1"/>
  <c r="AR397" i="1" s="1"/>
  <c r="AV397" i="1" s="1"/>
  <c r="AX397" i="1" s="1"/>
  <c r="AP341" i="1"/>
  <c r="AR341" i="1" s="1"/>
  <c r="AV341" i="1" s="1"/>
  <c r="AX341" i="1" s="1"/>
  <c r="AP836" i="1"/>
  <c r="AR836" i="1" s="1"/>
  <c r="AV836" i="1" s="1"/>
  <c r="AX836" i="1" s="1"/>
  <c r="AP804" i="1"/>
  <c r="AR804" i="1" s="1"/>
  <c r="AV804" i="1" s="1"/>
  <c r="AX804" i="1" s="1"/>
  <c r="AP849" i="1"/>
  <c r="AR849" i="1" s="1"/>
  <c r="AP275" i="1"/>
  <c r="AR275" i="1" s="1"/>
  <c r="AV275" i="1" s="1"/>
  <c r="AX275" i="1" s="1"/>
  <c r="AP516" i="1"/>
  <c r="AR516" i="1" s="1"/>
  <c r="AV516" i="1" s="1"/>
  <c r="AX516" i="1" s="1"/>
  <c r="AP729" i="1"/>
  <c r="AR729" i="1" s="1"/>
  <c r="AV729" i="1" s="1"/>
  <c r="AX729" i="1" s="1"/>
  <c r="AP691" i="1"/>
  <c r="AR691" i="1" s="1"/>
  <c r="AV691" i="1" s="1"/>
  <c r="AX691" i="1" s="1"/>
  <c r="AP370" i="1"/>
  <c r="AR370" i="1" s="1"/>
  <c r="AV370" i="1" s="1"/>
  <c r="AX370" i="1" s="1"/>
  <c r="AP324" i="1"/>
  <c r="AR324" i="1" s="1"/>
  <c r="AV324" i="1" s="1"/>
  <c r="AX324" i="1" s="1"/>
  <c r="AP326" i="1"/>
  <c r="AR326" i="1" s="1"/>
  <c r="AV326" i="1" s="1"/>
  <c r="AX326" i="1" s="1"/>
  <c r="AP80" i="1"/>
  <c r="AP40" i="1"/>
  <c r="AR40" i="1" s="1"/>
  <c r="AV40" i="1" s="1"/>
  <c r="AX40" i="1" s="1"/>
  <c r="AP33" i="1"/>
  <c r="AR33" i="1" s="1"/>
  <c r="AV33" i="1" s="1"/>
  <c r="AX33" i="1" s="1"/>
  <c r="AP767" i="1"/>
  <c r="AR767" i="1" s="1"/>
  <c r="AV767" i="1" s="1"/>
  <c r="AX767" i="1" s="1"/>
  <c r="AP123" i="1"/>
  <c r="AR123" i="1" s="1"/>
  <c r="AV123" i="1" s="1"/>
  <c r="AX123" i="1" s="1"/>
  <c r="AP308" i="1"/>
  <c r="AR308" i="1" s="1"/>
  <c r="AV308" i="1" s="1"/>
  <c r="AX308" i="1" s="1"/>
  <c r="AP448" i="1"/>
  <c r="AR448" i="1" s="1"/>
  <c r="AV448" i="1" s="1"/>
  <c r="AX448" i="1" s="1"/>
  <c r="AP556" i="1"/>
  <c r="AP456" i="1"/>
  <c r="AR456" i="1" s="1"/>
  <c r="AV456" i="1" s="1"/>
  <c r="AX456" i="1" s="1"/>
  <c r="AP433" i="1"/>
  <c r="AR433" i="1" s="1"/>
  <c r="AV433" i="1" s="1"/>
  <c r="AX433" i="1" s="1"/>
  <c r="AP295" i="1"/>
  <c r="AR295" i="1" s="1"/>
  <c r="AV295" i="1" s="1"/>
  <c r="AX295" i="1" s="1"/>
  <c r="AP316" i="1"/>
  <c r="AR316" i="1" s="1"/>
  <c r="AV316" i="1" s="1"/>
  <c r="AX316" i="1" s="1"/>
  <c r="AP515" i="1"/>
  <c r="AR515" i="1" s="1"/>
  <c r="AV515" i="1" s="1"/>
  <c r="AX515" i="1" s="1"/>
  <c r="AP307" i="1"/>
  <c r="AR307" i="1" s="1"/>
  <c r="AV307" i="1" s="1"/>
  <c r="AX307" i="1" s="1"/>
  <c r="AP483" i="1"/>
  <c r="AR483" i="1" s="1"/>
  <c r="AV483" i="1" s="1"/>
  <c r="AX483" i="1" s="1"/>
  <c r="AP715" i="1"/>
  <c r="AR715" i="1" s="1"/>
  <c r="AV715" i="1" s="1"/>
  <c r="AX715" i="1" s="1"/>
  <c r="AP280" i="1"/>
  <c r="AP347" i="1"/>
  <c r="AR347" i="1" s="1"/>
  <c r="AV347" i="1" s="1"/>
  <c r="AX347" i="1" s="1"/>
  <c r="AP728" i="1"/>
  <c r="AR728" i="1" s="1"/>
  <c r="AV728" i="1" s="1"/>
  <c r="AX728" i="1" s="1"/>
  <c r="AP724" i="1"/>
  <c r="AR724" i="1" s="1"/>
  <c r="AV724" i="1" s="1"/>
  <c r="AX724" i="1" s="1"/>
  <c r="AP700" i="1"/>
  <c r="AR700" i="1" s="1"/>
  <c r="AV700" i="1" s="1"/>
  <c r="AX700" i="1" s="1"/>
  <c r="AP413" i="1"/>
  <c r="AR413" i="1" s="1"/>
  <c r="AV413" i="1" s="1"/>
  <c r="AX413" i="1" s="1"/>
  <c r="AP658" i="1"/>
  <c r="AR658" i="1" s="1"/>
  <c r="AV658" i="1" s="1"/>
  <c r="AX658" i="1" s="1"/>
  <c r="AP53" i="1"/>
  <c r="AR53" i="1" s="1"/>
  <c r="AV53" i="1" s="1"/>
  <c r="AX53" i="1" s="1"/>
  <c r="AP444" i="1"/>
  <c r="AR444" i="1" s="1"/>
  <c r="AV444" i="1" s="1"/>
  <c r="AX444" i="1" s="1"/>
  <c r="AP358" i="1"/>
  <c r="AR358" i="1" s="1"/>
  <c r="AV358" i="1" s="1"/>
  <c r="AX358" i="1" s="1"/>
  <c r="AP135" i="1"/>
  <c r="AR135" i="1" s="1"/>
  <c r="AV135" i="1" s="1"/>
  <c r="AX135" i="1" s="1"/>
  <c r="AP791" i="1"/>
  <c r="AR791" i="1" s="1"/>
  <c r="AV791" i="1" s="1"/>
  <c r="AX791" i="1" s="1"/>
  <c r="AP105" i="1"/>
  <c r="AR105" i="1" s="1"/>
  <c r="AV105" i="1" s="1"/>
  <c r="AX105" i="1" s="1"/>
  <c r="AP75" i="1"/>
  <c r="AR75" i="1" s="1"/>
  <c r="AV75" i="1" s="1"/>
  <c r="AX75" i="1" s="1"/>
  <c r="AP199" i="1"/>
  <c r="AR199" i="1" s="1"/>
  <c r="AV199" i="1" s="1"/>
  <c r="AX199" i="1" s="1"/>
  <c r="AP384" i="1"/>
  <c r="AR384" i="1" s="1"/>
  <c r="AV384" i="1" s="1"/>
  <c r="AX384" i="1" s="1"/>
  <c r="AP510" i="1"/>
  <c r="AR510" i="1" s="1"/>
  <c r="AV510" i="1" s="1"/>
  <c r="AX510" i="1" s="1"/>
  <c r="AP116" i="1"/>
  <c r="AR116" i="1" s="1"/>
  <c r="AV116" i="1" s="1"/>
  <c r="AX116" i="1" s="1"/>
  <c r="AP298" i="1"/>
  <c r="AR298" i="1" s="1"/>
  <c r="AV298" i="1" s="1"/>
  <c r="AX298" i="1" s="1"/>
  <c r="AP848" i="1"/>
  <c r="AR848" i="1" s="1"/>
  <c r="AV848" i="1" s="1"/>
  <c r="AX848" i="1" s="1"/>
  <c r="AP119" i="1"/>
  <c r="AP763" i="1"/>
  <c r="AR763" i="1" s="1"/>
  <c r="AV763" i="1" s="1"/>
  <c r="AX763" i="1" s="1"/>
  <c r="AP714" i="1"/>
  <c r="AR714" i="1" s="1"/>
  <c r="AV714" i="1" s="1"/>
  <c r="AX714" i="1" s="1"/>
  <c r="AP183" i="1"/>
  <c r="AR183" i="1" s="1"/>
  <c r="AV183" i="1" s="1"/>
  <c r="AX183" i="1" s="1"/>
  <c r="AP561" i="1"/>
  <c r="AR561" i="1" s="1"/>
  <c r="AV561" i="1" s="1"/>
  <c r="AX561" i="1" s="1"/>
  <c r="AP225" i="1"/>
  <c r="AR225" i="1" s="1"/>
  <c r="AV225" i="1" s="1"/>
  <c r="AX225" i="1" s="1"/>
  <c r="AP92" i="1"/>
  <c r="AR92" i="1" s="1"/>
  <c r="AV92" i="1" s="1"/>
  <c r="AX92" i="1" s="1"/>
  <c r="AP478" i="1"/>
  <c r="AR478" i="1" s="1"/>
  <c r="AV478" i="1" s="1"/>
  <c r="AX478" i="1" s="1"/>
  <c r="AP739" i="1"/>
  <c r="AR739" i="1" s="1"/>
  <c r="AP681" i="1"/>
  <c r="AP590" i="1"/>
  <c r="AR590" i="1" s="1"/>
  <c r="AV590" i="1" s="1"/>
  <c r="AX590" i="1" s="1"/>
  <c r="AP766" i="1"/>
  <c r="AR766" i="1" s="1"/>
  <c r="AV766" i="1" s="1"/>
  <c r="AX766" i="1" s="1"/>
  <c r="AP497" i="1"/>
  <c r="AR497" i="1" s="1"/>
  <c r="AV497" i="1" s="1"/>
  <c r="AX497" i="1" s="1"/>
  <c r="AP775" i="1"/>
  <c r="AR775" i="1" s="1"/>
  <c r="AV775" i="1" s="1"/>
  <c r="AX775" i="1" s="1"/>
  <c r="AP552" i="1"/>
  <c r="AR552" i="1" s="1"/>
  <c r="AV552" i="1" s="1"/>
  <c r="AX552" i="1" s="1"/>
  <c r="AP356" i="1"/>
  <c r="AR356" i="1" s="1"/>
  <c r="AV356" i="1" s="1"/>
  <c r="AX356" i="1" s="1"/>
  <c r="AP553" i="1"/>
  <c r="AR553" i="1" s="1"/>
  <c r="AV553" i="1" s="1"/>
  <c r="AX553" i="1" s="1"/>
  <c r="AP226" i="1"/>
  <c r="AR226" i="1" s="1"/>
  <c r="AV226" i="1" s="1"/>
  <c r="AX226" i="1" s="1"/>
  <c r="AP820" i="1"/>
  <c r="AR820" i="1" s="1"/>
  <c r="AV820" i="1" s="1"/>
  <c r="AX820" i="1" s="1"/>
  <c r="AP129" i="1"/>
  <c r="AR129" i="1" s="1"/>
  <c r="AV129" i="1" s="1"/>
  <c r="AX129" i="1" s="1"/>
  <c r="AP217" i="1"/>
  <c r="AR217" i="1" s="1"/>
  <c r="AP560" i="1"/>
  <c r="AR560" i="1" s="1"/>
  <c r="AV560" i="1" s="1"/>
  <c r="AX560" i="1" s="1"/>
  <c r="AP374" i="1"/>
  <c r="AR374" i="1" s="1"/>
  <c r="AP829" i="1"/>
  <c r="AR829" i="1" s="1"/>
  <c r="AV829" i="1" s="1"/>
  <c r="AX829" i="1" s="1"/>
  <c r="AP659" i="1"/>
  <c r="AR659" i="1" s="1"/>
  <c r="AV659" i="1" s="1"/>
  <c r="AX659" i="1" s="1"/>
  <c r="AP685" i="1"/>
  <c r="AR685" i="1" s="1"/>
  <c r="AV685" i="1" s="1"/>
  <c r="AX685" i="1" s="1"/>
  <c r="AP195" i="1"/>
  <c r="AR195" i="1" s="1"/>
  <c r="AV195" i="1" s="1"/>
  <c r="AX195" i="1" s="1"/>
  <c r="AP325" i="1"/>
  <c r="AR325" i="1" s="1"/>
  <c r="AV325" i="1" s="1"/>
  <c r="AX325" i="1" s="1"/>
  <c r="AP108" i="1"/>
  <c r="AR108" i="1" s="1"/>
  <c r="AP443" i="1"/>
  <c r="AR443" i="1" s="1"/>
  <c r="AV443" i="1" s="1"/>
  <c r="AX443" i="1" s="1"/>
  <c r="AP301" i="1"/>
  <c r="AR301" i="1" s="1"/>
  <c r="AV301" i="1" s="1"/>
  <c r="AX301" i="1" s="1"/>
  <c r="AP164" i="1"/>
  <c r="AR164" i="1" s="1"/>
  <c r="AV164" i="1" s="1"/>
  <c r="AX164" i="1" s="1"/>
  <c r="AP863" i="1"/>
  <c r="AR863" i="1" s="1"/>
  <c r="AV863" i="1" s="1"/>
  <c r="AX863" i="1" s="1"/>
  <c r="AP86" i="1"/>
  <c r="AR86" i="1" s="1"/>
  <c r="AV86" i="1" s="1"/>
  <c r="AX86" i="1" s="1"/>
  <c r="AP576" i="1"/>
  <c r="AR576" i="1" s="1"/>
  <c r="AV576" i="1" s="1"/>
  <c r="AX576" i="1" s="1"/>
  <c r="AP505" i="1"/>
  <c r="AR505" i="1" s="1"/>
  <c r="AV505" i="1" s="1"/>
  <c r="AX505" i="1" s="1"/>
  <c r="AP405" i="1"/>
  <c r="AR405" i="1" s="1"/>
  <c r="AV405" i="1" s="1"/>
  <c r="AX405" i="1" s="1"/>
  <c r="AP213" i="1"/>
  <c r="AR213" i="1" s="1"/>
  <c r="AV213" i="1" s="1"/>
  <c r="AX213" i="1" s="1"/>
  <c r="AP447" i="1"/>
  <c r="AR447" i="1" s="1"/>
  <c r="AV447" i="1" s="1"/>
  <c r="AX447" i="1" s="1"/>
  <c r="AP96" i="1"/>
  <c r="AR96" i="1" s="1"/>
  <c r="AV96" i="1" s="1"/>
  <c r="AX96" i="1" s="1"/>
  <c r="AP445" i="1"/>
  <c r="AR445" i="1" s="1"/>
  <c r="AV445" i="1" s="1"/>
  <c r="AX445" i="1" s="1"/>
  <c r="AP692" i="1"/>
  <c r="AR692" i="1" s="1"/>
  <c r="AV692" i="1" s="1"/>
  <c r="AX692" i="1" s="1"/>
  <c r="AP532" i="1"/>
  <c r="AR532" i="1" s="1"/>
  <c r="AV532" i="1" s="1"/>
  <c r="AX532" i="1" s="1"/>
  <c r="AP584" i="1"/>
  <c r="AR584" i="1" s="1"/>
  <c r="AV584" i="1" s="1"/>
  <c r="AX584" i="1" s="1"/>
  <c r="AP207" i="1"/>
  <c r="AP712" i="1"/>
  <c r="AR712" i="1" s="1"/>
  <c r="AV712" i="1" s="1"/>
  <c r="AX712" i="1" s="1"/>
  <c r="AP166" i="1"/>
  <c r="AR166" i="1" s="1"/>
  <c r="AV166" i="1" s="1"/>
  <c r="AX166" i="1" s="1"/>
  <c r="AP471" i="1"/>
  <c r="AR471" i="1" s="1"/>
  <c r="AV471" i="1" s="1"/>
  <c r="AX471" i="1" s="1"/>
  <c r="AP196" i="1"/>
  <c r="AR196" i="1" s="1"/>
  <c r="AV196" i="1" s="1"/>
  <c r="AX196" i="1" s="1"/>
  <c r="AP752" i="1"/>
  <c r="AR752" i="1" s="1"/>
  <c r="AV752" i="1" s="1"/>
  <c r="AX752" i="1" s="1"/>
  <c r="AP619" i="1"/>
  <c r="AR619" i="1" s="1"/>
  <c r="AV619" i="1" s="1"/>
  <c r="AX619" i="1" s="1"/>
  <c r="AP673" i="1"/>
  <c r="AR673" i="1" s="1"/>
  <c r="AV673" i="1" s="1"/>
  <c r="AX673" i="1" s="1"/>
  <c r="AP131" i="1"/>
  <c r="AR131" i="1" s="1"/>
  <c r="AV131" i="1" s="1"/>
  <c r="AX131" i="1" s="1"/>
  <c r="AP762" i="1"/>
  <c r="AR762" i="1" s="1"/>
  <c r="AV762" i="1" s="1"/>
  <c r="AX762" i="1" s="1"/>
  <c r="AP184" i="1"/>
  <c r="AR184" i="1" s="1"/>
  <c r="AV184" i="1" s="1"/>
  <c r="AX184" i="1" s="1"/>
  <c r="AP494" i="1"/>
  <c r="AR494" i="1" s="1"/>
  <c r="AV494" i="1" s="1"/>
  <c r="AX494" i="1" s="1"/>
  <c r="AP466" i="1"/>
  <c r="AR466" i="1" s="1"/>
  <c r="AV466" i="1" s="1"/>
  <c r="AX466" i="1" s="1"/>
  <c r="AP498" i="1"/>
  <c r="AR498" i="1" s="1"/>
  <c r="AV498" i="1" s="1"/>
  <c r="AX498" i="1" s="1"/>
  <c r="AP253" i="1"/>
  <c r="AR253" i="1" s="1"/>
  <c r="AV253" i="1" s="1"/>
  <c r="AX253" i="1" s="1"/>
  <c r="AP64" i="1"/>
  <c r="AR64" i="1" s="1"/>
  <c r="AV64" i="1" s="1"/>
  <c r="AX64" i="1" s="1"/>
  <c r="AP589" i="1"/>
  <c r="AR589" i="1" s="1"/>
  <c r="AV589" i="1" s="1"/>
  <c r="AX589" i="1" s="1"/>
  <c r="AP428" i="1"/>
  <c r="AR428" i="1" s="1"/>
  <c r="AV428" i="1" s="1"/>
  <c r="AX428" i="1" s="1"/>
  <c r="AP137" i="1"/>
  <c r="AR137" i="1" s="1"/>
  <c r="AV137" i="1" s="1"/>
  <c r="AX137" i="1" s="1"/>
  <c r="AP19" i="1"/>
  <c r="AR19" i="1" s="1"/>
  <c r="AV19" i="1" s="1"/>
  <c r="AX19" i="1" s="1"/>
  <c r="AP219" i="1"/>
  <c r="AR219" i="1" s="1"/>
  <c r="AV219" i="1" s="1"/>
  <c r="AX219" i="1" s="1"/>
  <c r="AP321" i="1"/>
  <c r="AR321" i="1" s="1"/>
  <c r="AV321" i="1" s="1"/>
  <c r="AX321" i="1" s="1"/>
  <c r="AP487" i="1"/>
  <c r="AR487" i="1" s="1"/>
  <c r="AP349" i="1"/>
  <c r="AR349" i="1" s="1"/>
  <c r="AV349" i="1" s="1"/>
  <c r="AX349" i="1" s="1"/>
  <c r="AP336" i="1"/>
  <c r="AR336" i="1" s="1"/>
  <c r="AV336" i="1" s="1"/>
  <c r="AX336" i="1" s="1"/>
  <c r="AP128" i="1"/>
  <c r="AR128" i="1" s="1"/>
  <c r="AV128" i="1" s="1"/>
  <c r="AX128" i="1" s="1"/>
  <c r="AP824" i="1"/>
  <c r="AR824" i="1" s="1"/>
  <c r="AV824" i="1" s="1"/>
  <c r="AX824" i="1" s="1"/>
  <c r="AP270" i="1"/>
  <c r="AR270" i="1" s="1"/>
  <c r="AV270" i="1" s="1"/>
  <c r="AX270" i="1" s="1"/>
  <c r="AP538" i="1"/>
  <c r="AR538" i="1" s="1"/>
  <c r="AV538" i="1" s="1"/>
  <c r="AX538" i="1" s="1"/>
  <c r="AP845" i="1"/>
  <c r="AR845" i="1" s="1"/>
  <c r="AV845" i="1" s="1"/>
  <c r="AX845" i="1" s="1"/>
  <c r="AP520" i="1"/>
  <c r="AR520" i="1" s="1"/>
  <c r="AV520" i="1" s="1"/>
  <c r="AX520" i="1" s="1"/>
  <c r="AP786" i="1"/>
  <c r="AR786" i="1" s="1"/>
  <c r="AV786" i="1" s="1"/>
  <c r="AX786" i="1" s="1"/>
  <c r="AP810" i="1"/>
  <c r="AR810" i="1" s="1"/>
  <c r="AV810" i="1" s="1"/>
  <c r="AX810" i="1" s="1"/>
  <c r="AP757" i="1"/>
  <c r="AR757" i="1" s="1"/>
  <c r="AV757" i="1" s="1"/>
  <c r="AX757" i="1" s="1"/>
  <c r="AP416" i="1"/>
  <c r="AR416" i="1" s="1"/>
  <c r="AV416" i="1" s="1"/>
  <c r="AX416" i="1" s="1"/>
  <c r="AP449" i="1"/>
  <c r="AR449" i="1" s="1"/>
  <c r="AV449" i="1" s="1"/>
  <c r="AX449" i="1" s="1"/>
  <c r="AP616" i="1"/>
  <c r="AR616" i="1" s="1"/>
  <c r="AP722" i="1"/>
  <c r="AR722" i="1" s="1"/>
  <c r="AV722" i="1" s="1"/>
  <c r="AX722" i="1" s="1"/>
  <c r="AP402" i="1"/>
  <c r="AR402" i="1" s="1"/>
  <c r="AV402" i="1" s="1"/>
  <c r="AX402" i="1" s="1"/>
  <c r="AP334" i="1"/>
  <c r="AR334" i="1" s="1"/>
  <c r="AV334" i="1" s="1"/>
  <c r="AX334" i="1" s="1"/>
  <c r="AP430" i="1"/>
  <c r="AR430" i="1" s="1"/>
  <c r="AV430" i="1" s="1"/>
  <c r="AX430" i="1" s="1"/>
  <c r="AP71" i="1"/>
  <c r="AR71" i="1" s="1"/>
  <c r="AV71" i="1" s="1"/>
  <c r="AX71" i="1" s="1"/>
  <c r="AP420" i="1"/>
  <c r="AR420" i="1" s="1"/>
  <c r="AV420" i="1" s="1"/>
  <c r="AX420" i="1" s="1"/>
  <c r="AP145" i="1"/>
  <c r="AR145" i="1" s="1"/>
  <c r="AV145" i="1" s="1"/>
  <c r="AX145" i="1" s="1"/>
  <c r="AP798" i="1"/>
  <c r="AR798" i="1" s="1"/>
  <c r="AP467" i="1"/>
  <c r="AR467" i="1" s="1"/>
  <c r="AV467" i="1" s="1"/>
  <c r="AX467" i="1" s="1"/>
  <c r="AP647" i="1"/>
  <c r="AP450" i="1"/>
  <c r="AR450" i="1" s="1"/>
  <c r="AV450" i="1" s="1"/>
  <c r="AX450" i="1" s="1"/>
  <c r="AP857" i="1"/>
  <c r="AR857" i="1" s="1"/>
  <c r="AV857" i="1" s="1"/>
  <c r="AX857" i="1" s="1"/>
  <c r="AP828" i="1"/>
  <c r="AR828" i="1" s="1"/>
  <c r="AV828" i="1" s="1"/>
  <c r="AX828" i="1" s="1"/>
  <c r="AP760" i="1"/>
  <c r="AR760" i="1" s="1"/>
  <c r="AV760" i="1" s="1"/>
  <c r="AX760" i="1" s="1"/>
  <c r="AP417" i="1"/>
  <c r="AR417" i="1" s="1"/>
  <c r="AV417" i="1" s="1"/>
  <c r="AX417" i="1" s="1"/>
  <c r="AP110" i="1"/>
  <c r="AR110" i="1" s="1"/>
  <c r="AV110" i="1" s="1"/>
  <c r="AX110" i="1" s="1"/>
  <c r="AP281" i="1"/>
  <c r="AR281" i="1" s="1"/>
  <c r="AV281" i="1" s="1"/>
  <c r="AX281" i="1" s="1"/>
  <c r="AP401" i="1"/>
  <c r="AR401" i="1" s="1"/>
  <c r="AV401" i="1" s="1"/>
  <c r="AX401" i="1" s="1"/>
  <c r="AP146" i="1"/>
  <c r="AR146" i="1" s="1"/>
  <c r="AV146" i="1" s="1"/>
  <c r="AX146" i="1" s="1"/>
  <c r="AP147" i="1"/>
  <c r="AR147" i="1" s="1"/>
  <c r="AV147" i="1" s="1"/>
  <c r="AX147" i="1" s="1"/>
  <c r="AP654" i="1"/>
  <c r="AR654" i="1" s="1"/>
  <c r="AV654" i="1" s="1"/>
  <c r="AX654" i="1" s="1"/>
  <c r="AP351" i="1"/>
  <c r="AR351" i="1" s="1"/>
  <c r="AV351" i="1" s="1"/>
  <c r="AX351" i="1" s="1"/>
  <c r="AP717" i="1"/>
  <c r="AR717" i="1" s="1"/>
  <c r="AV717" i="1" s="1"/>
  <c r="AX717" i="1" s="1"/>
  <c r="AP834" i="1"/>
  <c r="AR834" i="1" s="1"/>
  <c r="AV834" i="1" s="1"/>
  <c r="AX834" i="1" s="1"/>
  <c r="AP345" i="1"/>
  <c r="AP343" i="1"/>
  <c r="AR343" i="1" s="1"/>
  <c r="AV343" i="1" s="1"/>
  <c r="AX343" i="1" s="1"/>
  <c r="AP530" i="1"/>
  <c r="AR530" i="1" s="1"/>
  <c r="AV530" i="1" s="1"/>
  <c r="AX530" i="1" s="1"/>
  <c r="AP247" i="1"/>
  <c r="AR247" i="1" s="1"/>
  <c r="AP81" i="1"/>
  <c r="AR81" i="1" s="1"/>
  <c r="AV81" i="1" s="1"/>
  <c r="AX81" i="1" s="1"/>
  <c r="AP623" i="1"/>
  <c r="AR623" i="1" s="1"/>
  <c r="AV623" i="1" s="1"/>
  <c r="AX623" i="1" s="1"/>
  <c r="AP169" i="1"/>
  <c r="AR169" i="1" s="1"/>
  <c r="AV169" i="1" s="1"/>
  <c r="AX169" i="1" s="1"/>
  <c r="AP822" i="1"/>
  <c r="AP636" i="1"/>
  <c r="AR636" i="1" s="1"/>
  <c r="AV636" i="1" s="1"/>
  <c r="AX636" i="1" s="1"/>
  <c r="AP554" i="1"/>
  <c r="AR554" i="1" s="1"/>
  <c r="AV554" i="1" s="1"/>
  <c r="AX554" i="1" s="1"/>
  <c r="AP741" i="1"/>
  <c r="AR741" i="1" s="1"/>
  <c r="AV741" i="1" s="1"/>
  <c r="AX741" i="1" s="1"/>
  <c r="AP58" i="1"/>
  <c r="AR58" i="1" s="1"/>
  <c r="AP47" i="1"/>
  <c r="AR47" i="1" s="1"/>
  <c r="AV47" i="1" s="1"/>
  <c r="AX47" i="1" s="1"/>
  <c r="AP507" i="1"/>
  <c r="AR507" i="1" s="1"/>
  <c r="AV507" i="1" s="1"/>
  <c r="AX507" i="1" s="1"/>
  <c r="AP357" i="1"/>
  <c r="AP725" i="1"/>
  <c r="AR725" i="1" s="1"/>
  <c r="AP266" i="1"/>
  <c r="AR266" i="1" s="1"/>
  <c r="AV266" i="1" s="1"/>
  <c r="AX266" i="1" s="1"/>
  <c r="AP746" i="1"/>
  <c r="AR746" i="1" s="1"/>
  <c r="AV746" i="1" s="1"/>
  <c r="AX746" i="1" s="1"/>
  <c r="AP394" i="1"/>
  <c r="AP330" i="1"/>
  <c r="AR330" i="1" s="1"/>
  <c r="AP435" i="1"/>
  <c r="AR435" i="1" s="1"/>
  <c r="AV435" i="1" s="1"/>
  <c r="AX435" i="1" s="1"/>
  <c r="AP464" i="1"/>
  <c r="AP509" i="1"/>
  <c r="AR509" i="1" s="1"/>
  <c r="AV509" i="1" s="1"/>
  <c r="AX509" i="1" s="1"/>
  <c r="AP380" i="1"/>
  <c r="AR380" i="1" s="1"/>
  <c r="AV380" i="1" s="1"/>
  <c r="AX380" i="1" s="1"/>
  <c r="AP441" i="1"/>
  <c r="AR441" i="1" s="1"/>
  <c r="AV441" i="1" s="1"/>
  <c r="AX441" i="1" s="1"/>
  <c r="AP372" i="1"/>
  <c r="AR372" i="1" s="1"/>
  <c r="AV372" i="1" s="1"/>
  <c r="AX372" i="1" s="1"/>
  <c r="AP493" i="1"/>
  <c r="AP674" i="1"/>
  <c r="AR674" i="1" s="1"/>
  <c r="AV263" i="1"/>
  <c r="AX263" i="1" s="1"/>
  <c r="AV299" i="1"/>
  <c r="AX299" i="1" s="1"/>
  <c r="AV826" i="1"/>
  <c r="AX826" i="1" s="1"/>
  <c r="AV187" i="1"/>
  <c r="AX187" i="1" s="1"/>
  <c r="AV285" i="1"/>
  <c r="AX285" i="1" s="1"/>
  <c r="AV50" i="1"/>
  <c r="AX50" i="1" s="1"/>
  <c r="AV109" i="1"/>
  <c r="AX109" i="1" s="1"/>
  <c r="AV609" i="1"/>
  <c r="AX609" i="1" s="1"/>
  <c r="AV291" i="1"/>
  <c r="AX291" i="1" s="1"/>
  <c r="AV565" i="1"/>
  <c r="AX565" i="1" s="1"/>
  <c r="AV102" i="1"/>
  <c r="AX102" i="1" s="1"/>
  <c r="AV296" i="1"/>
  <c r="AX296" i="1" s="1"/>
  <c r="AV593" i="1"/>
  <c r="AX593" i="1" s="1"/>
  <c r="AV268" i="1"/>
  <c r="AX268" i="1" s="1"/>
  <c r="AR302" i="1" l="1"/>
  <c r="AV302" i="1" s="1"/>
  <c r="AX302" i="1" s="1"/>
  <c r="AR822" i="1"/>
  <c r="AV822" i="1" s="1"/>
  <c r="AX822" i="1" s="1"/>
  <c r="AR464" i="1"/>
  <c r="AV464" i="1" s="1"/>
  <c r="AX464" i="1" s="1"/>
  <c r="AR493" i="1"/>
  <c r="AV493" i="1" s="1"/>
  <c r="AX493" i="1" s="1"/>
  <c r="AR345" i="1"/>
  <c r="AV345" i="1" s="1"/>
  <c r="AX345" i="1" s="1"/>
  <c r="AR647" i="1"/>
  <c r="AV647" i="1" s="1"/>
  <c r="AX647" i="1" s="1"/>
  <c r="AR438" i="1"/>
  <c r="AV438" i="1" s="1"/>
  <c r="AX438" i="1" s="1"/>
  <c r="AR850" i="1"/>
  <c r="AV850" i="1" s="1"/>
  <c r="AX850" i="1" s="1"/>
  <c r="AR158" i="1"/>
  <c r="AV158" i="1" s="1"/>
  <c r="AX158" i="1" s="1"/>
  <c r="AR73" i="1"/>
  <c r="AV73" i="1" s="1"/>
  <c r="AX73" i="1" s="1"/>
  <c r="AR207" i="1"/>
  <c r="AV207" i="1" s="1"/>
  <c r="AX207" i="1" s="1"/>
  <c r="AR556" i="1"/>
  <c r="AV556" i="1" s="1"/>
  <c r="AX556" i="1" s="1"/>
  <c r="AR394" i="1"/>
  <c r="AV394" i="1" s="1"/>
  <c r="AX394" i="1" s="1"/>
  <c r="AR357" i="1"/>
  <c r="AV357" i="1" s="1"/>
  <c r="AX357" i="1" s="1"/>
  <c r="AR119" i="1"/>
  <c r="AV119" i="1" s="1"/>
  <c r="AX119" i="1" s="1"/>
  <c r="AR821" i="1"/>
  <c r="AV821" i="1" s="1"/>
  <c r="AX821" i="1" s="1"/>
  <c r="AR290" i="1"/>
  <c r="AV290" i="1" s="1"/>
  <c r="AX290" i="1" s="1"/>
  <c r="AR314" i="1"/>
  <c r="AV314" i="1" s="1"/>
  <c r="AX314" i="1" s="1"/>
  <c r="AR681" i="1"/>
  <c r="AV681" i="1" s="1"/>
  <c r="AX681" i="1" s="1"/>
  <c r="AR280" i="1"/>
  <c r="AV280" i="1" s="1"/>
  <c r="AX280" i="1" s="1"/>
  <c r="AR80" i="1"/>
  <c r="AV80" i="1" s="1"/>
  <c r="AX80" i="1" s="1"/>
  <c r="AR630" i="1"/>
  <c r="AV630" i="1" s="1"/>
  <c r="AX630" i="1" s="1"/>
  <c r="AV411" i="1"/>
  <c r="AX411" i="1" s="1"/>
  <c r="AV222" i="1"/>
  <c r="AX222" i="1" s="1"/>
  <c r="AV181" i="1"/>
  <c r="AX181" i="1" s="1"/>
  <c r="AV638" i="1"/>
  <c r="AX638" i="1" s="1"/>
  <c r="AV704" i="1"/>
  <c r="AX704" i="1" s="1"/>
  <c r="AV586" i="1"/>
  <c r="AX586" i="1" s="1"/>
  <c r="AV756" i="1"/>
  <c r="AX756" i="1" s="1"/>
  <c r="AV88" i="1"/>
  <c r="AX88" i="1" s="1"/>
  <c r="AV812" i="1"/>
  <c r="AX812" i="1" s="1"/>
  <c r="AV216" i="1"/>
  <c r="AX216" i="1" s="1"/>
  <c r="AV32" i="1"/>
  <c r="AX32" i="1" s="1"/>
  <c r="AV523" i="1"/>
  <c r="AX523" i="1" s="1"/>
  <c r="AV99" i="1"/>
  <c r="AX99" i="1" s="1"/>
  <c r="AV188" i="1"/>
  <c r="AX188" i="1" s="1"/>
  <c r="AV761" i="1"/>
  <c r="AX761" i="1" s="1"/>
  <c r="AV125" i="1"/>
  <c r="AX125" i="1" s="1"/>
  <c r="AV210" i="1"/>
  <c r="AX210" i="1" s="1"/>
  <c r="AV248" i="1"/>
  <c r="AX248" i="1" s="1"/>
  <c r="AV628" i="1"/>
  <c r="AX628" i="1" s="1"/>
  <c r="AV13" i="1"/>
  <c r="AX13" i="1" s="1"/>
  <c r="AV656" i="1"/>
  <c r="AX656" i="1" s="1"/>
  <c r="AV144" i="1"/>
  <c r="AX144" i="1" s="1"/>
  <c r="AV606" i="1"/>
  <c r="AX606" i="1" s="1"/>
  <c r="AV59" i="1"/>
  <c r="AX59" i="1" s="1"/>
  <c r="AV624" i="1"/>
  <c r="AX624" i="1" s="1"/>
  <c r="AV629" i="1"/>
  <c r="AX629" i="1" s="1"/>
  <c r="AV339" i="1"/>
  <c r="AX339" i="1" s="1"/>
  <c r="AV329" i="1"/>
  <c r="AX329" i="1" s="1"/>
  <c r="AV121" i="1"/>
  <c r="AX121" i="1" s="1"/>
  <c r="AV185" i="1"/>
  <c r="AX185" i="1" s="1"/>
  <c r="AV742" i="1"/>
  <c r="AX742" i="1" s="1"/>
  <c r="AV793" i="1"/>
  <c r="AX793" i="1" s="1"/>
  <c r="AV514" i="1"/>
  <c r="AX514" i="1" s="1"/>
  <c r="AV292" i="1"/>
  <c r="AX292" i="1" s="1"/>
  <c r="AV818" i="1"/>
  <c r="AX818" i="1" s="1"/>
  <c r="AV177" i="1"/>
  <c r="AX177" i="1" s="1"/>
  <c r="AV604" i="1"/>
  <c r="AX604" i="1" s="1"/>
  <c r="AV79" i="1"/>
  <c r="AX79" i="1" s="1"/>
  <c r="AV272" i="1"/>
  <c r="AX272" i="1" s="1"/>
  <c r="AV787" i="1"/>
  <c r="AX787" i="1" s="1"/>
  <c r="AV234" i="1"/>
  <c r="AX234" i="1" s="1"/>
  <c r="AV241" i="1"/>
  <c r="AX241" i="1" s="1"/>
  <c r="AV44" i="1"/>
  <c r="AX44" i="1" s="1"/>
  <c r="AV220" i="1"/>
  <c r="AX220" i="1" s="1"/>
  <c r="AV853" i="1"/>
  <c r="AX853" i="1" s="1"/>
  <c r="AV101" i="1"/>
  <c r="AX101" i="1" s="1"/>
  <c r="AV512" i="1"/>
  <c r="AX512" i="1" s="1"/>
  <c r="AV385" i="1"/>
  <c r="AX385" i="1" s="1"/>
  <c r="AV162" i="1"/>
  <c r="AX162" i="1" s="1"/>
  <c r="AV502" i="1"/>
  <c r="AX502" i="1" s="1"/>
  <c r="AV487" i="1"/>
  <c r="AX487" i="1" s="1"/>
  <c r="AV540" i="1"/>
  <c r="AX540" i="1" s="1"/>
  <c r="AV85" i="1"/>
  <c r="AX85" i="1" s="1"/>
  <c r="AV49" i="1"/>
  <c r="AX49" i="1" s="1"/>
  <c r="AV279" i="1"/>
  <c r="AX279" i="1" s="1"/>
  <c r="AV674" i="1"/>
  <c r="AX674" i="1" s="1"/>
  <c r="AV330" i="1"/>
  <c r="AX330" i="1" s="1"/>
  <c r="AV725" i="1"/>
  <c r="AX725" i="1" s="1"/>
  <c r="AV58" i="1"/>
  <c r="AX58" i="1" s="1"/>
  <c r="AV247" i="1"/>
  <c r="AX247" i="1" s="1"/>
  <c r="AV798" i="1"/>
  <c r="AX798" i="1" s="1"/>
  <c r="AV616" i="1"/>
  <c r="AX616" i="1" s="1"/>
  <c r="AV108" i="1"/>
  <c r="AX108" i="1" s="1"/>
  <c r="AV374" i="1"/>
  <c r="AX374" i="1" s="1"/>
  <c r="AV217" i="1"/>
  <c r="AX217" i="1" s="1"/>
  <c r="AV739" i="1"/>
  <c r="AX739" i="1" s="1"/>
  <c r="AV849" i="1"/>
  <c r="AX849" i="1" s="1"/>
  <c r="AV613" i="1"/>
  <c r="AX613" i="1" s="1"/>
  <c r="AV20" i="1"/>
  <c r="AX20" i="1" s="1"/>
  <c r="AV479" i="1"/>
  <c r="AX479" i="1" s="1"/>
  <c r="AV749" i="1"/>
  <c r="AX749" i="1" s="1"/>
  <c r="AV490" i="1"/>
  <c r="AX490" i="1" s="1"/>
  <c r="AV332" i="1"/>
  <c r="AX332" i="1" s="1"/>
  <c r="AV323" i="1"/>
  <c r="AX323" i="1" s="1"/>
  <c r="AV495" i="1"/>
  <c r="AX495" i="1" s="1"/>
  <c r="AV676" i="1"/>
  <c r="AX676" i="1" s="1"/>
  <c r="AV212" i="1"/>
  <c r="AX212" i="1" s="1"/>
  <c r="AV575" i="1"/>
  <c r="AX575" i="1" s="1"/>
  <c r="AV547" i="1"/>
  <c r="AX547" i="1" s="1"/>
  <c r="AV436" i="1"/>
  <c r="AX436" i="1" s="1"/>
  <c r="AV814" i="1"/>
  <c r="AX814" i="1" s="1"/>
  <c r="AV30" i="1"/>
  <c r="AX30" i="1" s="1"/>
  <c r="AV273" i="1"/>
  <c r="AX273" i="1" s="1"/>
  <c r="AV572" i="1"/>
  <c r="AX572" i="1" s="1"/>
  <c r="AV573" i="1"/>
  <c r="AX573" i="1" s="1"/>
  <c r="AV491" i="1"/>
  <c r="AX491" i="1" s="1"/>
  <c r="AV379" i="1"/>
  <c r="AX379" i="1" s="1"/>
  <c r="AV191" i="1"/>
  <c r="AX191" i="1" s="1"/>
  <c r="AV168" i="1"/>
  <c r="AX168" i="1" s="1"/>
  <c r="AV171" i="1"/>
  <c r="AX171" i="1" s="1"/>
  <c r="AV679" i="1"/>
  <c r="AX679" i="1" s="1"/>
  <c r="AV89" i="1"/>
  <c r="AX89" i="1" s="1"/>
  <c r="AV434" i="1"/>
  <c r="AX434" i="1" s="1"/>
  <c r="AV477" i="1"/>
  <c r="AX477" i="1" s="1"/>
  <c r="AV634" i="1"/>
  <c r="AX634" i="1" s="1"/>
  <c r="AV337" i="1"/>
  <c r="AX337" i="1" s="1"/>
  <c r="AV118" i="1"/>
  <c r="AX118" i="1" s="1"/>
  <c r="AV17" i="1"/>
  <c r="AX17" i="1" s="1"/>
  <c r="AV769" i="1"/>
  <c r="AX769" i="1" s="1"/>
  <c r="AV567" i="1"/>
  <c r="AX567" i="1" s="1"/>
  <c r="AV262" i="1"/>
  <c r="AX262" i="1" s="1"/>
  <c r="AV327" i="1"/>
  <c r="AX327" i="1" s="1"/>
  <c r="AV23" i="1"/>
  <c r="AX23" i="1" s="1"/>
  <c r="AV789" i="1"/>
  <c r="AX789" i="1" s="1"/>
  <c r="AV740" i="1"/>
  <c r="AX740" i="1" s="1"/>
  <c r="AV12" i="1"/>
  <c r="AX12" i="1" l="1"/>
  <c r="AX9" i="1" s="1"/>
  <c r="AV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Bill Sparks</author>
  </authors>
  <commentList>
    <comment ref="W66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Bill Sparks:</t>
        </r>
        <r>
          <rPr>
            <sz val="9"/>
            <color indexed="81"/>
            <rFont val="Tahoma"/>
            <family val="2"/>
          </rPr>
          <t xml:space="preserve">
Joint city</t>
        </r>
      </text>
    </comment>
  </commentList>
</comments>
</file>

<file path=xl/sharedStrings.xml><?xml version="1.0" encoding="utf-8"?>
<sst xmlns="http://schemas.openxmlformats.org/spreadsheetml/2006/main" count="1779" uniqueCount="921">
  <si>
    <t>ADA</t>
  </si>
  <si>
    <t>ADAMS</t>
  </si>
  <si>
    <t>ADRIAN</t>
  </si>
  <si>
    <t>AFTON</t>
  </si>
  <si>
    <t>AITKIN</t>
  </si>
  <si>
    <t>AKELEY</t>
  </si>
  <si>
    <t>ALBANY</t>
  </si>
  <si>
    <t>ALBERT LEA</t>
  </si>
  <si>
    <t>ALBERTA</t>
  </si>
  <si>
    <t>ALBERTVILLE</t>
  </si>
  <si>
    <t>ALDEN</t>
  </si>
  <si>
    <t>ALDRICH</t>
  </si>
  <si>
    <t>ALEXANDRIA</t>
  </si>
  <si>
    <t>ALPHA</t>
  </si>
  <si>
    <t>ALTURA</t>
  </si>
  <si>
    <t>ALVARADO</t>
  </si>
  <si>
    <t>AMBOY</t>
  </si>
  <si>
    <t>ANDOVER</t>
  </si>
  <si>
    <t>ANNANDALE</t>
  </si>
  <si>
    <t>ANOKA</t>
  </si>
  <si>
    <t>APPLE VALLEY</t>
  </si>
  <si>
    <t>APPLETON</t>
  </si>
  <si>
    <t>ARCO</t>
  </si>
  <si>
    <t>ARDEN HILLS</t>
  </si>
  <si>
    <t>ARGYLE</t>
  </si>
  <si>
    <t>ARLINGTON</t>
  </si>
  <si>
    <t>ASHBY</t>
  </si>
  <si>
    <t>ASKOV</t>
  </si>
  <si>
    <t>ATWATER</t>
  </si>
  <si>
    <t>AUDUBON</t>
  </si>
  <si>
    <t>AURORA</t>
  </si>
  <si>
    <t>AUSTIN</t>
  </si>
  <si>
    <t>AVOCA</t>
  </si>
  <si>
    <t>AVON</t>
  </si>
  <si>
    <t>BABBITT</t>
  </si>
  <si>
    <t>BACKUS</t>
  </si>
  <si>
    <t>BADGER</t>
  </si>
  <si>
    <t>BAGLEY</t>
  </si>
  <si>
    <t>BALATON</t>
  </si>
  <si>
    <t>BARNESVILLE</t>
  </si>
  <si>
    <t>BARNUM</t>
  </si>
  <si>
    <t>BARRETT</t>
  </si>
  <si>
    <t>BARRY</t>
  </si>
  <si>
    <t>BATTLE LAKE</t>
  </si>
  <si>
    <t>BAUDETTE</t>
  </si>
  <si>
    <t>BAXTER</t>
  </si>
  <si>
    <t>BAYPORT</t>
  </si>
  <si>
    <t>BEARDSLEY</t>
  </si>
  <si>
    <t>BEAVER BAY</t>
  </si>
  <si>
    <t>BEAVER CREEK</t>
  </si>
  <si>
    <t>BECKER</t>
  </si>
  <si>
    <t>BEJOU</t>
  </si>
  <si>
    <t>BELGRADE</t>
  </si>
  <si>
    <t>BELLE PLAINE</t>
  </si>
  <si>
    <t>BELLECHESTER</t>
  </si>
  <si>
    <t>BELLINGHAM</t>
  </si>
  <si>
    <t>BELTRAMI</t>
  </si>
  <si>
    <t>BELVIEW</t>
  </si>
  <si>
    <t>BEMIDJI</t>
  </si>
  <si>
    <t>BENA</t>
  </si>
  <si>
    <t>BENSON</t>
  </si>
  <si>
    <t>BERTHA</t>
  </si>
  <si>
    <t>BETHEL</t>
  </si>
  <si>
    <t>BIG FALLS</t>
  </si>
  <si>
    <t>BIG LAKE</t>
  </si>
  <si>
    <t>BIGELOW</t>
  </si>
  <si>
    <t>BIGFORK</t>
  </si>
  <si>
    <t>BINGHAM LAKE</t>
  </si>
  <si>
    <t>BIRCHWOOD</t>
  </si>
  <si>
    <t>BIRD ISLAND</t>
  </si>
  <si>
    <t>BISCAY</t>
  </si>
  <si>
    <t>BIWABIK</t>
  </si>
  <si>
    <t>BLACKDUCK</t>
  </si>
  <si>
    <t>BLAINE</t>
  </si>
  <si>
    <t>BLOMKEST</t>
  </si>
  <si>
    <t>BLOOMING PRAIRIE</t>
  </si>
  <si>
    <t>BLOOMINGTON</t>
  </si>
  <si>
    <t>BLUE EARTH</t>
  </si>
  <si>
    <t>BLUFFTON</t>
  </si>
  <si>
    <t>BOCK</t>
  </si>
  <si>
    <t>BORUP</t>
  </si>
  <si>
    <t>BOVEY</t>
  </si>
  <si>
    <t>BOWLUS</t>
  </si>
  <si>
    <t>BOY RIVER</t>
  </si>
  <si>
    <t>BOYD</t>
  </si>
  <si>
    <t>BRAHAM</t>
  </si>
  <si>
    <t>BRAINERD</t>
  </si>
  <si>
    <t>BRANDON</t>
  </si>
  <si>
    <t>BRECKENRIDGE</t>
  </si>
  <si>
    <t>BREEZY POINT</t>
  </si>
  <si>
    <t>BREWSTER</t>
  </si>
  <si>
    <t>BRICELYN</t>
  </si>
  <si>
    <t>BROOK PARK</t>
  </si>
  <si>
    <t>BROOKLYN CENTER</t>
  </si>
  <si>
    <t>BROOKLYN PARK</t>
  </si>
  <si>
    <t>BROOKS</t>
  </si>
  <si>
    <t>BROOKSTON</t>
  </si>
  <si>
    <t>BROOTEN</t>
  </si>
  <si>
    <t>BROWERVILLE</t>
  </si>
  <si>
    <t>BROWNS VALLEY</t>
  </si>
  <si>
    <t>BROWNSDALE</t>
  </si>
  <si>
    <t>BROWNSVILLE</t>
  </si>
  <si>
    <t>BROWNTON</t>
  </si>
  <si>
    <t>BRUNO</t>
  </si>
  <si>
    <t>BUCKMAN</t>
  </si>
  <si>
    <t>BUFFALO</t>
  </si>
  <si>
    <t>BUFFALO LAKE</t>
  </si>
  <si>
    <t>BUHL</t>
  </si>
  <si>
    <t>BURNSVILLE</t>
  </si>
  <si>
    <t>BURTRUM</t>
  </si>
  <si>
    <t>BUTTERFIELD</t>
  </si>
  <si>
    <t>BYRON</t>
  </si>
  <si>
    <t>CALEDONIA</t>
  </si>
  <si>
    <t>CALLAWAY</t>
  </si>
  <si>
    <t>CALUMET</t>
  </si>
  <si>
    <t>CAMBRIDGE</t>
  </si>
  <si>
    <t>CAMPBELL</t>
  </si>
  <si>
    <t>CANBY</t>
  </si>
  <si>
    <t>CANNON FALLS</t>
  </si>
  <si>
    <t>CANTON</t>
  </si>
  <si>
    <t>CARLOS</t>
  </si>
  <si>
    <t>CARLTON</t>
  </si>
  <si>
    <t>CARVER</t>
  </si>
  <si>
    <t>CASS LAKE</t>
  </si>
  <si>
    <t>CEDAR MILLS</t>
  </si>
  <si>
    <t>CENTER CITY</t>
  </si>
  <si>
    <t>CENTERVILLE</t>
  </si>
  <si>
    <t>CEYLON</t>
  </si>
  <si>
    <t>CHAMPLIN</t>
  </si>
  <si>
    <t>CHANDLER</t>
  </si>
  <si>
    <t>CHANHASSEN</t>
  </si>
  <si>
    <t>CHASKA</t>
  </si>
  <si>
    <t>CHATFIELD</t>
  </si>
  <si>
    <t>CHICKAMAW BEACH</t>
  </si>
  <si>
    <t>CHISAGO CITY</t>
  </si>
  <si>
    <t>CHISHOLM</t>
  </si>
  <si>
    <t>CHOKIO</t>
  </si>
  <si>
    <t>CIRCLE PINES</t>
  </si>
  <si>
    <t>CLARA CITY</t>
  </si>
  <si>
    <t>CLAREMONT</t>
  </si>
  <si>
    <t>CLARISSA</t>
  </si>
  <si>
    <t>CLARKFIELD</t>
  </si>
  <si>
    <t>CLARKS GROVE</t>
  </si>
  <si>
    <t>CLEAR LAKE</t>
  </si>
  <si>
    <t>CLEARBROOK</t>
  </si>
  <si>
    <t>CLEARWATER</t>
  </si>
  <si>
    <t>CLEMENTS</t>
  </si>
  <si>
    <t>CLEVELAND</t>
  </si>
  <si>
    <t>CLIMAX</t>
  </si>
  <si>
    <t>CLINTON</t>
  </si>
  <si>
    <t>CLITHERALL</t>
  </si>
  <si>
    <t>CLONTARF</t>
  </si>
  <si>
    <t>CLOQUET</t>
  </si>
  <si>
    <t>COATES</t>
  </si>
  <si>
    <t>COBDEN</t>
  </si>
  <si>
    <t>COHASSET</t>
  </si>
  <si>
    <t>COKATO</t>
  </si>
  <si>
    <t>COLD SPRING</t>
  </si>
  <si>
    <t>COLERAINE</t>
  </si>
  <si>
    <t>COLOGNE</t>
  </si>
  <si>
    <t>COLUMBIA HEIGHTS</t>
  </si>
  <si>
    <t>COLUMBUS</t>
  </si>
  <si>
    <t>COMFREY</t>
  </si>
  <si>
    <t>COMSTOCK</t>
  </si>
  <si>
    <t>CONGER</t>
  </si>
  <si>
    <t>COOK</t>
  </si>
  <si>
    <t>COON RAPIDS</t>
  </si>
  <si>
    <t>CORCORAN</t>
  </si>
  <si>
    <t>CORRELL</t>
  </si>
  <si>
    <t>COSMOS</t>
  </si>
  <si>
    <t>COTTAGE GROVE</t>
  </si>
  <si>
    <t>COTTONWOOD</t>
  </si>
  <si>
    <t>COURTLAND</t>
  </si>
  <si>
    <t>CROMWELL</t>
  </si>
  <si>
    <t>CROOKSTON</t>
  </si>
  <si>
    <t>CROSBY</t>
  </si>
  <si>
    <t>CROSSLAKE</t>
  </si>
  <si>
    <t>CRYSTAL</t>
  </si>
  <si>
    <t>CURRIE</t>
  </si>
  <si>
    <t>CUYUNA</t>
  </si>
  <si>
    <t>CYRUS</t>
  </si>
  <si>
    <t>DAKOTA</t>
  </si>
  <si>
    <t>DALTON</t>
  </si>
  <si>
    <t>DANUBE</t>
  </si>
  <si>
    <t>DANVERS</t>
  </si>
  <si>
    <t>DARFUR</t>
  </si>
  <si>
    <t>DARWIN</t>
  </si>
  <si>
    <t>DASSEL</t>
  </si>
  <si>
    <t>DAWSON</t>
  </si>
  <si>
    <t>DAYTON</t>
  </si>
  <si>
    <t>DEEPHAVEN</t>
  </si>
  <si>
    <t>DEER CREEK</t>
  </si>
  <si>
    <t>DEER RIVER</t>
  </si>
  <si>
    <t>DEERWOOD</t>
  </si>
  <si>
    <t>DEGRAFF</t>
  </si>
  <si>
    <t>DELANO</t>
  </si>
  <si>
    <t>DELAVAN</t>
  </si>
  <si>
    <t>DELHI</t>
  </si>
  <si>
    <t>DELLWOOD</t>
  </si>
  <si>
    <t>DENHAM</t>
  </si>
  <si>
    <t>DENNISON</t>
  </si>
  <si>
    <t>DENT</t>
  </si>
  <si>
    <t>DETROIT LAKES</t>
  </si>
  <si>
    <t>DEXTER</t>
  </si>
  <si>
    <t>DILWORTH</t>
  </si>
  <si>
    <t>DODGE CENTER</t>
  </si>
  <si>
    <t>DONALDSON</t>
  </si>
  <si>
    <t>DONNELLY</t>
  </si>
  <si>
    <t>DORAN</t>
  </si>
  <si>
    <t>DOVER</t>
  </si>
  <si>
    <t>DOVRAY</t>
  </si>
  <si>
    <t>DULUTH</t>
  </si>
  <si>
    <t>DUMONT</t>
  </si>
  <si>
    <t>DUNDAS</t>
  </si>
  <si>
    <t>DUNDEE</t>
  </si>
  <si>
    <t>DUNNELL</t>
  </si>
  <si>
    <t>EAGAN</t>
  </si>
  <si>
    <t>EAGLE BEND</t>
  </si>
  <si>
    <t>EAGLE LAKE</t>
  </si>
  <si>
    <t>EAST BETHEL</t>
  </si>
  <si>
    <t>EAST GRAND FORKS</t>
  </si>
  <si>
    <t>EAST GULL LAKE</t>
  </si>
  <si>
    <t>EASTON</t>
  </si>
  <si>
    <t>ECHO</t>
  </si>
  <si>
    <t>EDEN PRAIRIE</t>
  </si>
  <si>
    <t>EDEN VALLEY</t>
  </si>
  <si>
    <t>EDGERTON</t>
  </si>
  <si>
    <t>EDINA</t>
  </si>
  <si>
    <t>EFFIE</t>
  </si>
  <si>
    <t>EITZEN</t>
  </si>
  <si>
    <t>ELBA</t>
  </si>
  <si>
    <t>ELBOW LAKE</t>
  </si>
  <si>
    <t>ELGIN</t>
  </si>
  <si>
    <t>ELIZABETH</t>
  </si>
  <si>
    <t>ELK RIVER</t>
  </si>
  <si>
    <t>ELKO NEW MARKET</t>
  </si>
  <si>
    <t>ELKTON</t>
  </si>
  <si>
    <t>ELLENDALE</t>
  </si>
  <si>
    <t>ELLSWORTH</t>
  </si>
  <si>
    <t>ELMDALE</t>
  </si>
  <si>
    <t>ELMORE</t>
  </si>
  <si>
    <t>ELROSA</t>
  </si>
  <si>
    <t>ELY</t>
  </si>
  <si>
    <t>ELYSIAN</t>
  </si>
  <si>
    <t>EMILY</t>
  </si>
  <si>
    <t>EMMONS</t>
  </si>
  <si>
    <t>ERHARD</t>
  </si>
  <si>
    <t>ERSKINE</t>
  </si>
  <si>
    <t>EVAN</t>
  </si>
  <si>
    <t>EVANSVILLE</t>
  </si>
  <si>
    <t>EVELETH</t>
  </si>
  <si>
    <t>EXCELSIOR</t>
  </si>
  <si>
    <t>EYOTA</t>
  </si>
  <si>
    <t>FAIRFAX</t>
  </si>
  <si>
    <t>FAIRMONT</t>
  </si>
  <si>
    <t>FALCON HEIGHTS</t>
  </si>
  <si>
    <t>FARIBAULT</t>
  </si>
  <si>
    <t>FARMINGTON</t>
  </si>
  <si>
    <t>FARWELL</t>
  </si>
  <si>
    <t>FEDERAL DAM</t>
  </si>
  <si>
    <t>FELTON</t>
  </si>
  <si>
    <t>FERGUS FALLS</t>
  </si>
  <si>
    <t>FERTILE</t>
  </si>
  <si>
    <t>FIFTY LAKES</t>
  </si>
  <si>
    <t>FINLAYSON</t>
  </si>
  <si>
    <t>FISHER</t>
  </si>
  <si>
    <t>FLENSBURG</t>
  </si>
  <si>
    <t>FLOODWOOD</t>
  </si>
  <si>
    <t>FLORENCE</t>
  </si>
  <si>
    <t>FOLEY</t>
  </si>
  <si>
    <t>FORADA</t>
  </si>
  <si>
    <t>FOREST LAKE</t>
  </si>
  <si>
    <t>FORESTON</t>
  </si>
  <si>
    <t>FORT RIPLEY</t>
  </si>
  <si>
    <t>FOSSTON</t>
  </si>
  <si>
    <t>FOUNTAIN</t>
  </si>
  <si>
    <t>FOXHOME</t>
  </si>
  <si>
    <t>FRANKLIN</t>
  </si>
  <si>
    <t>FRAZEE</t>
  </si>
  <si>
    <t>FREEBORN</t>
  </si>
  <si>
    <t>FREEPORT</t>
  </si>
  <si>
    <t>FRIDLEY</t>
  </si>
  <si>
    <t>FROST</t>
  </si>
  <si>
    <t>FULDA</t>
  </si>
  <si>
    <t>FUNKLEY</t>
  </si>
  <si>
    <t>GARFIELD</t>
  </si>
  <si>
    <t>GARRISON</t>
  </si>
  <si>
    <t>GARVIN</t>
  </si>
  <si>
    <t>GARY</t>
  </si>
  <si>
    <t>GAYLORD</t>
  </si>
  <si>
    <t>GEM LAKE</t>
  </si>
  <si>
    <t>GENEVA</t>
  </si>
  <si>
    <t>GENOLA</t>
  </si>
  <si>
    <t>GEORGETOWN</t>
  </si>
  <si>
    <t>GHENT</t>
  </si>
  <si>
    <t>GIBBON</t>
  </si>
  <si>
    <t>GILBERT</t>
  </si>
  <si>
    <t>GILMAN</t>
  </si>
  <si>
    <t>GLENCOE</t>
  </si>
  <si>
    <t>GLENVILLE</t>
  </si>
  <si>
    <t>GLENWOOD</t>
  </si>
  <si>
    <t>GLYNDON</t>
  </si>
  <si>
    <t>GOLDEN VALLEY</t>
  </si>
  <si>
    <t>GONVICK</t>
  </si>
  <si>
    <t>GOOD THUNDER</t>
  </si>
  <si>
    <t>GOODHUE</t>
  </si>
  <si>
    <t>GOODRIDGE</t>
  </si>
  <si>
    <t>GOODVIEW</t>
  </si>
  <si>
    <t>GRACEVILLE</t>
  </si>
  <si>
    <t>GRANADA</t>
  </si>
  <si>
    <t>GRAND MARAIS</t>
  </si>
  <si>
    <t>GRAND MEADOW</t>
  </si>
  <si>
    <t>GRAND RAPIDS</t>
  </si>
  <si>
    <t>GRANITE FALLS</t>
  </si>
  <si>
    <t>GRANT</t>
  </si>
  <si>
    <t>GRASSTON</t>
  </si>
  <si>
    <t>GREEN ISLE</t>
  </si>
  <si>
    <t>GREENBUSH</t>
  </si>
  <si>
    <t>GREENFIELD</t>
  </si>
  <si>
    <t>GREENWALD</t>
  </si>
  <si>
    <t>GREENWOOD</t>
  </si>
  <si>
    <t>GREY EAGLE</t>
  </si>
  <si>
    <t>GROVE CITY</t>
  </si>
  <si>
    <t>GRYGLA</t>
  </si>
  <si>
    <t>GULLY</t>
  </si>
  <si>
    <t>HACKENSACK</t>
  </si>
  <si>
    <t>HADLEY</t>
  </si>
  <si>
    <t>HALLOCK</t>
  </si>
  <si>
    <t>HALMA</t>
  </si>
  <si>
    <t>HALSTAD</t>
  </si>
  <si>
    <t>HAM LAKE</t>
  </si>
  <si>
    <t>HAMBURG</t>
  </si>
  <si>
    <t>HAMMOND</t>
  </si>
  <si>
    <t>HAMPTON</t>
  </si>
  <si>
    <t>HANCOCK</t>
  </si>
  <si>
    <t>HANLEY FALLS</t>
  </si>
  <si>
    <t>HANOVER</t>
  </si>
  <si>
    <t>HANSKA</t>
  </si>
  <si>
    <t>HARDING</t>
  </si>
  <si>
    <t>HARDWICK</t>
  </si>
  <si>
    <t>HARMONY</t>
  </si>
  <si>
    <t>HARRIS</t>
  </si>
  <si>
    <t>HARTLAND</t>
  </si>
  <si>
    <t>HASTINGS</t>
  </si>
  <si>
    <t>HATFIELD</t>
  </si>
  <si>
    <t>HAWLEY</t>
  </si>
  <si>
    <t>HAYFIELD</t>
  </si>
  <si>
    <t>HAYWARD</t>
  </si>
  <si>
    <t>HAZEL RUN</t>
  </si>
  <si>
    <t>HECTOR</t>
  </si>
  <si>
    <t>HEIDELBERG</t>
  </si>
  <si>
    <t>HENDERSON</t>
  </si>
  <si>
    <t>HENDRICKS</t>
  </si>
  <si>
    <t>HENDRUM</t>
  </si>
  <si>
    <t>HENNING</t>
  </si>
  <si>
    <t>HENRIETTE</t>
  </si>
  <si>
    <t>HERMAN</t>
  </si>
  <si>
    <t>HERMANTOWN</t>
  </si>
  <si>
    <t>HERON LAKE</t>
  </si>
  <si>
    <t>HEWITT</t>
  </si>
  <si>
    <t>HIBBING</t>
  </si>
  <si>
    <t>HILL CITY</t>
  </si>
  <si>
    <t>HILLMAN</t>
  </si>
  <si>
    <t>HILLS</t>
  </si>
  <si>
    <t>HILLTOP</t>
  </si>
  <si>
    <t>HINCKLEY</t>
  </si>
  <si>
    <t>HITTERDAL</t>
  </si>
  <si>
    <t>HOFFMAN</t>
  </si>
  <si>
    <t>HOKAH</t>
  </si>
  <si>
    <t>HOLDINGFORD</t>
  </si>
  <si>
    <t>HOLLAND</t>
  </si>
  <si>
    <t>HOLLANDALE</t>
  </si>
  <si>
    <t>HOLLOWAY</t>
  </si>
  <si>
    <t>HOLT</t>
  </si>
  <si>
    <t>HOPKINS</t>
  </si>
  <si>
    <t>HOUSTON</t>
  </si>
  <si>
    <t>HOWARD LAKE</t>
  </si>
  <si>
    <t>HOYT LAKES</t>
  </si>
  <si>
    <t>HUGO</t>
  </si>
  <si>
    <t>HUMBOLDT</t>
  </si>
  <si>
    <t>HUTCHINSON</t>
  </si>
  <si>
    <t>IHLEN</t>
  </si>
  <si>
    <t>INDEPENDENCE</t>
  </si>
  <si>
    <t>INTERNATIONAL FALLS</t>
  </si>
  <si>
    <t>INVER GROVE HEIGHTS</t>
  </si>
  <si>
    <t>IONA</t>
  </si>
  <si>
    <t>IRON JUNCTION</t>
  </si>
  <si>
    <t>IRONTON</t>
  </si>
  <si>
    <t>ISANTI</t>
  </si>
  <si>
    <t>ISLE</t>
  </si>
  <si>
    <t>IVANHOE</t>
  </si>
  <si>
    <t>JACKSON</t>
  </si>
  <si>
    <t>JANESVILLE</t>
  </si>
  <si>
    <t>JASPER</t>
  </si>
  <si>
    <t>JEFFERS</t>
  </si>
  <si>
    <t>JENKINS</t>
  </si>
  <si>
    <t>JOHNSON</t>
  </si>
  <si>
    <t>JORDAN</t>
  </si>
  <si>
    <t>KANDIYOHI</t>
  </si>
  <si>
    <t>KARLSTAD</t>
  </si>
  <si>
    <t>KASOTA</t>
  </si>
  <si>
    <t>KASSON</t>
  </si>
  <si>
    <t>KEEWATIN</t>
  </si>
  <si>
    <t>KELLIHER</t>
  </si>
  <si>
    <t>KELLOGG</t>
  </si>
  <si>
    <t>KENNEDY</t>
  </si>
  <si>
    <t>KENNETH</t>
  </si>
  <si>
    <t>KENSINGTON</t>
  </si>
  <si>
    <t>KENT</t>
  </si>
  <si>
    <t>KENYON</t>
  </si>
  <si>
    <t>KERKHOVEN</t>
  </si>
  <si>
    <t>KERRICK</t>
  </si>
  <si>
    <t>KETTLE RIVER</t>
  </si>
  <si>
    <t>KIESTER</t>
  </si>
  <si>
    <t>KILKENNY</t>
  </si>
  <si>
    <t>KIMBALL</t>
  </si>
  <si>
    <t>KINBRAE</t>
  </si>
  <si>
    <t>KINGSTON</t>
  </si>
  <si>
    <t>KINNEY</t>
  </si>
  <si>
    <t>LACRESCENT</t>
  </si>
  <si>
    <t>LAFAYETTE</t>
  </si>
  <si>
    <t>LAKE BENTON</t>
  </si>
  <si>
    <t>LAKE BRONSON</t>
  </si>
  <si>
    <t>LAKE CITY</t>
  </si>
  <si>
    <t>LAKE CRYSTAL</t>
  </si>
  <si>
    <t>LAKE ELMO</t>
  </si>
  <si>
    <t>LAKE HENRY</t>
  </si>
  <si>
    <t>LAKE LILLIAN</t>
  </si>
  <si>
    <t>LAKE PARK</t>
  </si>
  <si>
    <t>LAKE SHORE</t>
  </si>
  <si>
    <t>LAKE ST CROIX BEACH</t>
  </si>
  <si>
    <t>LAKE WILSON</t>
  </si>
  <si>
    <t>LAKEFIELD</t>
  </si>
  <si>
    <t>LAKELAND</t>
  </si>
  <si>
    <t>LAKELAND SHORES</t>
  </si>
  <si>
    <t>LAKEVILLE</t>
  </si>
  <si>
    <t>LAMBERTON</t>
  </si>
  <si>
    <t>LANCASTER</t>
  </si>
  <si>
    <t>LANDFALL</t>
  </si>
  <si>
    <t>LANESBORO</t>
  </si>
  <si>
    <t>LAPORTE</t>
  </si>
  <si>
    <t>LAPRAIRIE</t>
  </si>
  <si>
    <t>LASALLE</t>
  </si>
  <si>
    <t>LASTRUP</t>
  </si>
  <si>
    <t>LAUDERDALE</t>
  </si>
  <si>
    <t>LECENTER</t>
  </si>
  <si>
    <t>LENGBY</t>
  </si>
  <si>
    <t>LEONARD</t>
  </si>
  <si>
    <t>LEONIDAS</t>
  </si>
  <si>
    <t>LEROY</t>
  </si>
  <si>
    <t>LESTER PRAIRIE</t>
  </si>
  <si>
    <t>LESUEUR</t>
  </si>
  <si>
    <t>LEWISTON</t>
  </si>
  <si>
    <t>LEWISVILLE</t>
  </si>
  <si>
    <t>LEXINGTON</t>
  </si>
  <si>
    <t>LILYDALE</t>
  </si>
  <si>
    <t>LINDSTROM</t>
  </si>
  <si>
    <t>LINO LAKES</t>
  </si>
  <si>
    <t>LISMORE</t>
  </si>
  <si>
    <t>LITCHFIELD</t>
  </si>
  <si>
    <t>LITTLE CANADA</t>
  </si>
  <si>
    <t>LITTLE FALLS</t>
  </si>
  <si>
    <t>LITTLEFORK</t>
  </si>
  <si>
    <t>LONG BEACH</t>
  </si>
  <si>
    <t>LONG LAKE</t>
  </si>
  <si>
    <t>LONG PRAIRIE</t>
  </si>
  <si>
    <t>LONGVILLE</t>
  </si>
  <si>
    <t>LONSDALE</t>
  </si>
  <si>
    <t>LORETTO</t>
  </si>
  <si>
    <t>LOUISBURG</t>
  </si>
  <si>
    <t>LOWRY</t>
  </si>
  <si>
    <t>LUCAN</t>
  </si>
  <si>
    <t>LUVERNE</t>
  </si>
  <si>
    <t>LYLE</t>
  </si>
  <si>
    <t>LYND</t>
  </si>
  <si>
    <t>MABEL</t>
  </si>
  <si>
    <t>MADELIA</t>
  </si>
  <si>
    <t>MADISON</t>
  </si>
  <si>
    <t>MADISON LAKE</t>
  </si>
  <si>
    <t>MAGNOLIA</t>
  </si>
  <si>
    <t>MAHNOMEN</t>
  </si>
  <si>
    <t>MAHTOMEDI</t>
  </si>
  <si>
    <t>MANCHESTER</t>
  </si>
  <si>
    <t>MANHATTAN BEACH</t>
  </si>
  <si>
    <t>MANKATO</t>
  </si>
  <si>
    <t>MANTORVILLE</t>
  </si>
  <si>
    <t>MAPLE GROVE</t>
  </si>
  <si>
    <t>MAPLE LAKE</t>
  </si>
  <si>
    <t>MAPLE PLAIN</t>
  </si>
  <si>
    <t>MAPLETON</t>
  </si>
  <si>
    <t>MAPLEVIEW</t>
  </si>
  <si>
    <t>MAPLEWOOD</t>
  </si>
  <si>
    <t>MARBLE</t>
  </si>
  <si>
    <t>MARIETTA</t>
  </si>
  <si>
    <t>MARINE ON ST CROIX</t>
  </si>
  <si>
    <t>MARSHALL</t>
  </si>
  <si>
    <t>MAYER</t>
  </si>
  <si>
    <t>MAYNARD</t>
  </si>
  <si>
    <t>MAZEPPA</t>
  </si>
  <si>
    <t>MCGRATH</t>
  </si>
  <si>
    <t>MCGREGOR</t>
  </si>
  <si>
    <t>MCINTOSH</t>
  </si>
  <si>
    <t>MCKINLEY</t>
  </si>
  <si>
    <t>MEADOWLANDS</t>
  </si>
  <si>
    <t>MEDFORD</t>
  </si>
  <si>
    <t>MEDICINE LAKE</t>
  </si>
  <si>
    <t>MEDINA</t>
  </si>
  <si>
    <t>MEIRE GROVE</t>
  </si>
  <si>
    <t>MELROSE</t>
  </si>
  <si>
    <t>MENAHGA</t>
  </si>
  <si>
    <t>MENDOTA</t>
  </si>
  <si>
    <t>MENDOTA HEIGHTS</t>
  </si>
  <si>
    <t>MENTOR</t>
  </si>
  <si>
    <t>MIDDLE RIVER</t>
  </si>
  <si>
    <t>MIESVILLE</t>
  </si>
  <si>
    <t>MILACA</t>
  </si>
  <si>
    <t>MILAN</t>
  </si>
  <si>
    <t>MILLERVILLE</t>
  </si>
  <si>
    <t>MILLVILLE</t>
  </si>
  <si>
    <t>MILROY</t>
  </si>
  <si>
    <t>MILTONA</t>
  </si>
  <si>
    <t>MINNEAPOLIS</t>
  </si>
  <si>
    <t>MINNEISKA</t>
  </si>
  <si>
    <t>MINNEOTA</t>
  </si>
  <si>
    <t>MINNESOTA CITY</t>
  </si>
  <si>
    <t>MINNESOTA LAKE</t>
  </si>
  <si>
    <t>MINNETONKA</t>
  </si>
  <si>
    <t>MINNETONKA BEACH</t>
  </si>
  <si>
    <t>MINNETRISTA</t>
  </si>
  <si>
    <t>MIZPAH</t>
  </si>
  <si>
    <t>MONTEVIDEO</t>
  </si>
  <si>
    <t>MONTGOMERY</t>
  </si>
  <si>
    <t>MONTICELLO</t>
  </si>
  <si>
    <t>MONTROSE</t>
  </si>
  <si>
    <t>MOORHEAD</t>
  </si>
  <si>
    <t>MOOSE LAKE</t>
  </si>
  <si>
    <t>MORA</t>
  </si>
  <si>
    <t>MORGAN</t>
  </si>
  <si>
    <t>MORRIS</t>
  </si>
  <si>
    <t>MORRISTOWN</t>
  </si>
  <si>
    <t>MORTON</t>
  </si>
  <si>
    <t>MOTLEY</t>
  </si>
  <si>
    <t>MOUND</t>
  </si>
  <si>
    <t>MOUNDS VIEW</t>
  </si>
  <si>
    <t>MOUNTAIN IRON</t>
  </si>
  <si>
    <t>MOUNTAIN LAKE</t>
  </si>
  <si>
    <t>MURDOCK</t>
  </si>
  <si>
    <t>MYRTLE</t>
  </si>
  <si>
    <t>NASHUA</t>
  </si>
  <si>
    <t>NASHWAUK</t>
  </si>
  <si>
    <t>NASSAU</t>
  </si>
  <si>
    <t>NELSON</t>
  </si>
  <si>
    <t>NERSTRAND</t>
  </si>
  <si>
    <t>NEVIS</t>
  </si>
  <si>
    <t>NEW AUBURN</t>
  </si>
  <si>
    <t>NEW BRIGHTON</t>
  </si>
  <si>
    <t>NEW GERMANY</t>
  </si>
  <si>
    <t>NEW HOPE</t>
  </si>
  <si>
    <t>NEW LONDON</t>
  </si>
  <si>
    <t>NEW MUNICH</t>
  </si>
  <si>
    <t>NEW PRAGUE</t>
  </si>
  <si>
    <t>NEW RICHLAND</t>
  </si>
  <si>
    <t>NEW TRIER</t>
  </si>
  <si>
    <t>NEW ULM</t>
  </si>
  <si>
    <t>NEW YORK MILLS</t>
  </si>
  <si>
    <t>NEWFOLDEN</t>
  </si>
  <si>
    <t>NEWPORT</t>
  </si>
  <si>
    <t>NICOLLET</t>
  </si>
  <si>
    <t>NIELSVILLE</t>
  </si>
  <si>
    <t>NIMROD</t>
  </si>
  <si>
    <t>NISSWA</t>
  </si>
  <si>
    <t>NORCROSS</t>
  </si>
  <si>
    <t>NORTH BRANCH</t>
  </si>
  <si>
    <t>NORTH MANKATO</t>
  </si>
  <si>
    <t>NORTH OAKS</t>
  </si>
  <si>
    <t>NORTH ST PAUL</t>
  </si>
  <si>
    <t>NORTHFIELD</t>
  </si>
  <si>
    <t>NORTHOME</t>
  </si>
  <si>
    <t>NORTHROP</t>
  </si>
  <si>
    <t>NORWOOD YOUNG AMERICA</t>
  </si>
  <si>
    <t>NOWTHEN</t>
  </si>
  <si>
    <t>OAK GROVE</t>
  </si>
  <si>
    <t>OAK PARK HEIGHTS</t>
  </si>
  <si>
    <t>OAKDALE</t>
  </si>
  <si>
    <t>ODESSA</t>
  </si>
  <si>
    <t>ODIN</t>
  </si>
  <si>
    <t>OGEMA</t>
  </si>
  <si>
    <t>OGILVIE</t>
  </si>
  <si>
    <t>OKABENA</t>
  </si>
  <si>
    <t>OKLEE</t>
  </si>
  <si>
    <t>OLIVIA</t>
  </si>
  <si>
    <t>ONAMIA</t>
  </si>
  <si>
    <t>ORMSBY</t>
  </si>
  <si>
    <t>ORONO</t>
  </si>
  <si>
    <t>ORONOCO</t>
  </si>
  <si>
    <t>ORR</t>
  </si>
  <si>
    <t>ORTONVILLE</t>
  </si>
  <si>
    <t>OSAKIS</t>
  </si>
  <si>
    <t>OSLO</t>
  </si>
  <si>
    <t>OSSEO</t>
  </si>
  <si>
    <t>OSTRANDER</t>
  </si>
  <si>
    <t>OTSEGO</t>
  </si>
  <si>
    <t>OTTERTAIL</t>
  </si>
  <si>
    <t>OWATONNA</t>
  </si>
  <si>
    <t>PALISADE</t>
  </si>
  <si>
    <t>PARK RAPIDS</t>
  </si>
  <si>
    <t>PARKERS PRAIRIE</t>
  </si>
  <si>
    <t>PAYNESVILLE</t>
  </si>
  <si>
    <t>PEASE</t>
  </si>
  <si>
    <t>PELICAN RAPIDS</t>
  </si>
  <si>
    <t>PEMBERTON</t>
  </si>
  <si>
    <t>PENNOCK</t>
  </si>
  <si>
    <t>PEQUOT LAKES</t>
  </si>
  <si>
    <t>PERHAM</t>
  </si>
  <si>
    <t>PERLEY</t>
  </si>
  <si>
    <t>PETERSON</t>
  </si>
  <si>
    <t>PIERZ</t>
  </si>
  <si>
    <t>PILLAGER</t>
  </si>
  <si>
    <t>PINE CITY</t>
  </si>
  <si>
    <t>PINE ISLAND</t>
  </si>
  <si>
    <t>PINE RIVER</t>
  </si>
  <si>
    <t>PINE SPRINGS</t>
  </si>
  <si>
    <t>PIPESTONE</t>
  </si>
  <si>
    <t>PLAINVIEW</t>
  </si>
  <si>
    <t>PLATO</t>
  </si>
  <si>
    <t>PLUMMER</t>
  </si>
  <si>
    <t>PLYMOUTH</t>
  </si>
  <si>
    <t>PORTER</t>
  </si>
  <si>
    <t>PRESTON</t>
  </si>
  <si>
    <t>PRINCETON</t>
  </si>
  <si>
    <t>PRINSBURG</t>
  </si>
  <si>
    <t>PRIOR LAKE</t>
  </si>
  <si>
    <t>PROCTOR</t>
  </si>
  <si>
    <t>QUAMBA</t>
  </si>
  <si>
    <t>RACINE</t>
  </si>
  <si>
    <t>RAMSEY</t>
  </si>
  <si>
    <t>RANDALL</t>
  </si>
  <si>
    <t>RANDOLPH</t>
  </si>
  <si>
    <t>RANIER</t>
  </si>
  <si>
    <t>RAYMOND</t>
  </si>
  <si>
    <t>RED LAKE FALLS</t>
  </si>
  <si>
    <t>RED WING</t>
  </si>
  <si>
    <t>REDWOOD FALLS</t>
  </si>
  <si>
    <t>REGAL</t>
  </si>
  <si>
    <t>REMER</t>
  </si>
  <si>
    <t>RENVILLE</t>
  </si>
  <si>
    <t>REVERE</t>
  </si>
  <si>
    <t>RICE</t>
  </si>
  <si>
    <t>RICHFIELD</t>
  </si>
  <si>
    <t>RICHMOND</t>
  </si>
  <si>
    <t>RICHVILLE</t>
  </si>
  <si>
    <t>RIVERTON</t>
  </si>
  <si>
    <t>ROBBINSDALE</t>
  </si>
  <si>
    <t>ROCHESTER</t>
  </si>
  <si>
    <t>ROCK CREEK</t>
  </si>
  <si>
    <t>ROCKFORD</t>
  </si>
  <si>
    <t>ROCKVILLE</t>
  </si>
  <si>
    <t>ROGERS</t>
  </si>
  <si>
    <t>ROLLINGSTONE</t>
  </si>
  <si>
    <t>ROOSEVELT</t>
  </si>
  <si>
    <t>ROSCOE</t>
  </si>
  <si>
    <t>ROSE CREEK</t>
  </si>
  <si>
    <t>ROSEAU</t>
  </si>
  <si>
    <t>ROSEMOUNT</t>
  </si>
  <si>
    <t>ROSEVILLE</t>
  </si>
  <si>
    <t>ROTHSAY</t>
  </si>
  <si>
    <t>ROUND LAKE</t>
  </si>
  <si>
    <t>ROYALTON</t>
  </si>
  <si>
    <t>RUSH CITY</t>
  </si>
  <si>
    <t>RUSHFORD</t>
  </si>
  <si>
    <t>RUSHFORD VILLAGE</t>
  </si>
  <si>
    <t>RUSHMORE</t>
  </si>
  <si>
    <t>RUSSELL</t>
  </si>
  <si>
    <t>RUTHTON</t>
  </si>
  <si>
    <t>RUTLEDGE</t>
  </si>
  <si>
    <t>SABIN</t>
  </si>
  <si>
    <t>SACRED HEART</t>
  </si>
  <si>
    <t>SAINT ANTHONY</t>
  </si>
  <si>
    <t>SAINT BONIFACIUS</t>
  </si>
  <si>
    <t>SAINT LOUIS PARK</t>
  </si>
  <si>
    <t>SANBORN</t>
  </si>
  <si>
    <t>SANDSTONE</t>
  </si>
  <si>
    <t>SARGEANT</t>
  </si>
  <si>
    <t>SARTELL</t>
  </si>
  <si>
    <t>SAUK CENTRE</t>
  </si>
  <si>
    <t>SAUK RAPIDS</t>
  </si>
  <si>
    <t>SAVAGE</t>
  </si>
  <si>
    <t>SCANDIA</t>
  </si>
  <si>
    <t>SCANLON</t>
  </si>
  <si>
    <t>SEAFORTH</t>
  </si>
  <si>
    <t>SEBEKA</t>
  </si>
  <si>
    <t>SEDAN</t>
  </si>
  <si>
    <t>SHAFER</t>
  </si>
  <si>
    <t>SHAKOPEE</t>
  </si>
  <si>
    <t>SHELLY</t>
  </si>
  <si>
    <t>SHERBURN</t>
  </si>
  <si>
    <t>SHEVLIN</t>
  </si>
  <si>
    <t>SHOREVIEW</t>
  </si>
  <si>
    <t>SHOREWOOD</t>
  </si>
  <si>
    <t>SILVER BAY</t>
  </si>
  <si>
    <t>SILVER LAKE</t>
  </si>
  <si>
    <t>SKYLINE</t>
  </si>
  <si>
    <t>SLAYTON</t>
  </si>
  <si>
    <t>SLEEPY EYE</t>
  </si>
  <si>
    <t>SOBIESKI</t>
  </si>
  <si>
    <t>SOLWAY</t>
  </si>
  <si>
    <t>SOUTH HAVEN</t>
  </si>
  <si>
    <t>SOUTH ST PAUL</t>
  </si>
  <si>
    <t>SPICER</t>
  </si>
  <si>
    <t>SPRING GROVE</t>
  </si>
  <si>
    <t>SPRING HILL</t>
  </si>
  <si>
    <t>SPRING LAKE PARK</t>
  </si>
  <si>
    <t>SPRING PARK</t>
  </si>
  <si>
    <t>SPRING VALLEY</t>
  </si>
  <si>
    <t>SPRINGFIELD</t>
  </si>
  <si>
    <t>SQUAW LAKE</t>
  </si>
  <si>
    <t>ST ANTHONY</t>
  </si>
  <si>
    <t>ST AUGUSTA</t>
  </si>
  <si>
    <t>ST CHARLES</t>
  </si>
  <si>
    <t>ST CLAIR</t>
  </si>
  <si>
    <t>ST CLOUD</t>
  </si>
  <si>
    <t>ST FRANCIS</t>
  </si>
  <si>
    <t>ST HILAIRE</t>
  </si>
  <si>
    <t>ST JAMES</t>
  </si>
  <si>
    <t>ST JOSEPH</t>
  </si>
  <si>
    <t>ST LEO</t>
  </si>
  <si>
    <t>ST MARTIN</t>
  </si>
  <si>
    <t>ST MARY'S POINT</t>
  </si>
  <si>
    <t>ST MICHAEL</t>
  </si>
  <si>
    <t>ST PAUL</t>
  </si>
  <si>
    <t>ST PAUL PARK</t>
  </si>
  <si>
    <t>ST PETER</t>
  </si>
  <si>
    <t>ST ROSA</t>
  </si>
  <si>
    <t>ST STEPHEN</t>
  </si>
  <si>
    <t>ST VINCENT</t>
  </si>
  <si>
    <t>STACY</t>
  </si>
  <si>
    <t>STAPLES</t>
  </si>
  <si>
    <t>STARBUCK</t>
  </si>
  <si>
    <t>STEEN</t>
  </si>
  <si>
    <t>STEPHEN</t>
  </si>
  <si>
    <t>STEWART</t>
  </si>
  <si>
    <t>STEWARTVILLE</t>
  </si>
  <si>
    <t>STILLWATER</t>
  </si>
  <si>
    <t>STOCKTON</t>
  </si>
  <si>
    <t>STORDEN</t>
  </si>
  <si>
    <t>STRANDQUIST</t>
  </si>
  <si>
    <t>STRATHCONA</t>
  </si>
  <si>
    <t>STURGEON LAKE</t>
  </si>
  <si>
    <t>SUNBURG</t>
  </si>
  <si>
    <t>SUNFISH LAKE</t>
  </si>
  <si>
    <t>SWANVILLE</t>
  </si>
  <si>
    <t>TACONITE</t>
  </si>
  <si>
    <t>TAMARACK</t>
  </si>
  <si>
    <t>TAOPI</t>
  </si>
  <si>
    <t>TAUNTON</t>
  </si>
  <si>
    <t>TAYLORS FALLS</t>
  </si>
  <si>
    <t>TENSTRIKE</t>
  </si>
  <si>
    <t>THIEF RIVER FALLS</t>
  </si>
  <si>
    <t>TINTAH</t>
  </si>
  <si>
    <t>TONKA BAY</t>
  </si>
  <si>
    <t>TOWER</t>
  </si>
  <si>
    <t>TRACY</t>
  </si>
  <si>
    <t>TRAIL</t>
  </si>
  <si>
    <t>TRIMONT</t>
  </si>
  <si>
    <t>TROMMALD</t>
  </si>
  <si>
    <t>TROSKY</t>
  </si>
  <si>
    <t>TRUMAN</t>
  </si>
  <si>
    <t>TURTLE RIVER</t>
  </si>
  <si>
    <t>TWIN LAKES</t>
  </si>
  <si>
    <t>TWIN VALLEY</t>
  </si>
  <si>
    <t>TWO HARBORS</t>
  </si>
  <si>
    <t>TYLER</t>
  </si>
  <si>
    <t>ULEN</t>
  </si>
  <si>
    <t>UNDERWOOD</t>
  </si>
  <si>
    <t>UPSALA</t>
  </si>
  <si>
    <t>URBANK</t>
  </si>
  <si>
    <t>UTICA</t>
  </si>
  <si>
    <t>VADNAIS HEIGHTS</t>
  </si>
  <si>
    <t>VERGAS</t>
  </si>
  <si>
    <t>VERMILLION</t>
  </si>
  <si>
    <t>VERNDALE</t>
  </si>
  <si>
    <t>VERNON CENTER</t>
  </si>
  <si>
    <t>VESTA</t>
  </si>
  <si>
    <t>VICTORIA</t>
  </si>
  <si>
    <t>VIKING</t>
  </si>
  <si>
    <t>VILLARD</t>
  </si>
  <si>
    <t>VINING</t>
  </si>
  <si>
    <t>VIRGINIA</t>
  </si>
  <si>
    <t>WABASHA</t>
  </si>
  <si>
    <t>WABASSO</t>
  </si>
  <si>
    <t>WACONIA</t>
  </si>
  <si>
    <t>WADENA</t>
  </si>
  <si>
    <t>WAHKON</t>
  </si>
  <si>
    <t>WAITE PARK</t>
  </si>
  <si>
    <t>WALDORF</t>
  </si>
  <si>
    <t>WALKER</t>
  </si>
  <si>
    <t>WALNUT GROVE</t>
  </si>
  <si>
    <t>WALTERS</t>
  </si>
  <si>
    <t>WALTHAM</t>
  </si>
  <si>
    <t>WANAMINGO</t>
  </si>
  <si>
    <t>WANDA</t>
  </si>
  <si>
    <t>WARBA</t>
  </si>
  <si>
    <t>WARREN</t>
  </si>
  <si>
    <t>WARROAD</t>
  </si>
  <si>
    <t>WASECA</t>
  </si>
  <si>
    <t>WATERTOWN</t>
  </si>
  <si>
    <t>WATERVILLE</t>
  </si>
  <si>
    <t>WATKINS</t>
  </si>
  <si>
    <t>WATSON</t>
  </si>
  <si>
    <t>WAUBUN</t>
  </si>
  <si>
    <t>WAVERLY</t>
  </si>
  <si>
    <t>WAYZATA</t>
  </si>
  <si>
    <t>WELCOME</t>
  </si>
  <si>
    <t>WELLS</t>
  </si>
  <si>
    <t>WENDELL</t>
  </si>
  <si>
    <t>WEST CONCORD</t>
  </si>
  <si>
    <t>WEST ST PAUL</t>
  </si>
  <si>
    <t>WEST UNION</t>
  </si>
  <si>
    <t>WESTBROOK</t>
  </si>
  <si>
    <t>WESTPORT</t>
  </si>
  <si>
    <t>WHALAN</t>
  </si>
  <si>
    <t>WHEATON</t>
  </si>
  <si>
    <t>WHITE BEAR LAKE</t>
  </si>
  <si>
    <t>WILDER</t>
  </si>
  <si>
    <t>WILLERNIE</t>
  </si>
  <si>
    <t>WILLIAMS</t>
  </si>
  <si>
    <t>WILLMAR</t>
  </si>
  <si>
    <t>WILLOW RIVER</t>
  </si>
  <si>
    <t>WILMONT</t>
  </si>
  <si>
    <t>WILTON</t>
  </si>
  <si>
    <t>WINDOM</t>
  </si>
  <si>
    <t>WINGER</t>
  </si>
  <si>
    <t>WINNEBAGO</t>
  </si>
  <si>
    <t>WINONA</t>
  </si>
  <si>
    <t>WINSTED</t>
  </si>
  <si>
    <t>WINTHROP</t>
  </si>
  <si>
    <t>WINTON</t>
  </si>
  <si>
    <t>WOLF LAKE</t>
  </si>
  <si>
    <t>WOLVERTON</t>
  </si>
  <si>
    <t>WOOD LAKE</t>
  </si>
  <si>
    <t>WOODBURY</t>
  </si>
  <si>
    <t>WOODLAND</t>
  </si>
  <si>
    <t>WOODSTOCK</t>
  </si>
  <si>
    <t>WORTHINGTON</t>
  </si>
  <si>
    <t>WRENSHALL</t>
  </si>
  <si>
    <t>WRIGHT</t>
  </si>
  <si>
    <t>WYKOFF</t>
  </si>
  <si>
    <t>WYOMING</t>
  </si>
  <si>
    <t>ZEMPLE</t>
  </si>
  <si>
    <t>ZIMMERMAN</t>
  </si>
  <si>
    <t>ZUMBRO FALLS</t>
  </si>
  <si>
    <t>ZUMBROTA</t>
  </si>
  <si>
    <t>County Code</t>
  </si>
  <si>
    <t>City Code</t>
  </si>
  <si>
    <t>City Name</t>
  </si>
  <si>
    <t>Pre-1940 Housing Units</t>
  </si>
  <si>
    <t>Housing Units: Total</t>
  </si>
  <si>
    <t>Housing Units Built Between 1940 and 1970</t>
  </si>
  <si>
    <t>Population 1970</t>
  </si>
  <si>
    <t>Population 1980</t>
  </si>
  <si>
    <t>Population 1990</t>
  </si>
  <si>
    <t>Population 2000</t>
  </si>
  <si>
    <t>Population 2010</t>
  </si>
  <si>
    <t>Peak Population Decline</t>
  </si>
  <si>
    <t>2010 Population</t>
  </si>
  <si>
    <t>City Square Miles</t>
  </si>
  <si>
    <t>Population Density</t>
  </si>
  <si>
    <t>Tax Effort Rate</t>
  </si>
  <si>
    <t>Pre-1940 Housing Percentage</t>
  </si>
  <si>
    <t>1940 to 1970 Housing Percentage</t>
  </si>
  <si>
    <t>Sparsity Adjustment</t>
  </si>
  <si>
    <t>Revenue Need Per Capita</t>
  </si>
  <si>
    <t>Unmet Need</t>
  </si>
  <si>
    <t>Aid Gap Percentage</t>
  </si>
  <si>
    <t>City Aid Adjustments</t>
  </si>
  <si>
    <t>City Aid Distribution</t>
  </si>
  <si>
    <t>Minimum Aid</t>
  </si>
  <si>
    <t>Highest Population</t>
  </si>
  <si>
    <t>Transition Factor 2500&lt;Pop&lt;3000</t>
  </si>
  <si>
    <t>Revenue Need: Small Cities</t>
  </si>
  <si>
    <t>Revenue Need: Medium Cities</t>
  </si>
  <si>
    <t>Revenue Need: Large Cities</t>
  </si>
  <si>
    <t>Revenue Need:Small to Medium Cities</t>
  </si>
  <si>
    <t>Revenue Need: Medium to Large Cities</t>
  </si>
  <si>
    <t>Initial Revenue Need</t>
  </si>
  <si>
    <t>Capped Revenue Need</t>
  </si>
  <si>
    <t>City Formula Aid</t>
  </si>
  <si>
    <t>$10 x Population</t>
  </si>
  <si>
    <t>City Aid Distribution - Smallest Minimum Aid</t>
  </si>
  <si>
    <t>ACS 5YR</t>
  </si>
  <si>
    <t>Inflation Adjusted Need</t>
  </si>
  <si>
    <t>Updated=</t>
  </si>
  <si>
    <t>RICE LAKE</t>
  </si>
  <si>
    <t>Number of Cities receiving LGA</t>
  </si>
  <si>
    <t>Transition Factor 10000&lt;Pop&lt;11000</t>
  </si>
  <si>
    <t>Formula Aid Calculation</t>
  </si>
  <si>
    <t>Column H</t>
  </si>
  <si>
    <t>Column L</t>
  </si>
  <si>
    <t xml:space="preserve">Column D </t>
  </si>
  <si>
    <t>Data Analysis</t>
  </si>
  <si>
    <t>2020 LGA</t>
  </si>
  <si>
    <t>5% of Net Levy</t>
  </si>
  <si>
    <t>2020 Aid Adjustments</t>
  </si>
  <si>
    <t>2018 Population</t>
  </si>
  <si>
    <t>2018PTCITY</t>
  </si>
  <si>
    <t>2018 Household Size</t>
  </si>
  <si>
    <t>2018 Number of Employees</t>
  </si>
  <si>
    <t>2018 Jobs Per Capita</t>
  </si>
  <si>
    <t>2018 ACS Housing Units by AT Unit</t>
  </si>
  <si>
    <t>Certified Pay 2019 Levy</t>
  </si>
  <si>
    <t>2021 LGA</t>
  </si>
  <si>
    <t>12/3/19 DEED</t>
  </si>
  <si>
    <t>DP04_0001E (Column C)</t>
  </si>
  <si>
    <t>DP04_0026E (Column CY)</t>
  </si>
  <si>
    <t>DP04_0023E (Column CM)</t>
  </si>
  <si>
    <t>DP04_0024E (Column CQ)</t>
  </si>
  <si>
    <t>DP04_0025E (Column CU)</t>
  </si>
  <si>
    <t>Study Year 2018 Adjusted Net Tax Capacity</t>
  </si>
  <si>
    <t>Compiled with TX2019</t>
  </si>
  <si>
    <t>Plus FD2019 Metro and Range</t>
  </si>
  <si>
    <t>LGA Data 2018 DEED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</si>
</sst>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0.000"/>
    <numFmt numFmtId="166" formatCode="#,##0.00000000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ourier"/>
      <family val="3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indexed="8"/>
      <name val="SansSerif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.19999999999999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sz val="10"/>
      <name val="Helv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26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5" fillId="8" borderId="8" applyNumberFormat="0" applyFont="0" applyAlignment="0" applyProtection="0"/>
    <xf numFmtId="0" fontId="14" fillId="6" borderId="5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3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8" fillId="32" borderId="0" applyNumberFormat="0" applyBorder="0" applyAlignment="0" applyProtection="0"/>
    <xf numFmtId="0" fontId="39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0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39" fontId="45" fillId="0" borderId="0"/>
  </cellStyleXfs>
  <cellXfs count="88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3" fontId="0" fillId="0" borderId="0" xfId="0" applyNumberFormat="1"/>
    <xf numFmtId="3" fontId="0" fillId="43" borderId="0" xfId="0" applyNumberFormat="1" applyFill="1"/>
    <xf numFmtId="0" fontId="2" fillId="41" borderId="10" xfId="0" applyFont="1" applyFill="1" applyBorder="1" applyAlignment="1">
      <alignment horizontal="center"/>
    </xf>
    <xf numFmtId="0" fontId="2" fillId="42" borderId="10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center"/>
    </xf>
    <xf numFmtId="0" fontId="2" fillId="34" borderId="10" xfId="0" applyFont="1" applyFill="1" applyBorder="1" applyAlignment="1">
      <alignment horizontal="center"/>
    </xf>
    <xf numFmtId="0" fontId="2" fillId="35" borderId="10" xfId="0" applyFont="1" applyFill="1" applyBorder="1" applyAlignment="1">
      <alignment horizontal="center"/>
    </xf>
    <xf numFmtId="0" fontId="2" fillId="36" borderId="10" xfId="0" applyFont="1" applyFill="1" applyBorder="1" applyAlignment="1">
      <alignment horizontal="center"/>
    </xf>
    <xf numFmtId="0" fontId="2" fillId="37" borderId="10" xfId="0" applyFont="1" applyFill="1" applyBorder="1" applyAlignment="1">
      <alignment horizontal="center"/>
    </xf>
    <xf numFmtId="0" fontId="2" fillId="38" borderId="10" xfId="0" applyFont="1" applyFill="1" applyBorder="1" applyAlignment="1">
      <alignment horizontal="center"/>
    </xf>
    <xf numFmtId="0" fontId="2" fillId="39" borderId="10" xfId="0" applyFont="1" applyFill="1" applyBorder="1" applyAlignment="1">
      <alignment horizontal="center"/>
    </xf>
    <xf numFmtId="0" fontId="2" fillId="33" borderId="10" xfId="0" applyFont="1" applyFill="1" applyBorder="1" applyAlignment="1">
      <alignment horizontal="center"/>
    </xf>
    <xf numFmtId="49" fontId="23" fillId="35" borderId="10" xfId="0" applyNumberFormat="1" applyFont="1" applyFill="1" applyBorder="1" applyAlignment="1">
      <alignment horizontal="center"/>
    </xf>
    <xf numFmtId="0" fontId="2" fillId="40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0" xfId="0"/>
    <xf numFmtId="3" fontId="0" fillId="0" borderId="0" xfId="0" applyNumberFormat="1" applyFill="1"/>
    <xf numFmtId="0" fontId="2" fillId="43" borderId="10" xfId="0" applyFont="1" applyFill="1" applyBorder="1" applyAlignment="1">
      <alignment horizontal="center"/>
    </xf>
    <xf numFmtId="0" fontId="0" fillId="0" borderId="0" xfId="0"/>
    <xf numFmtId="3" fontId="0" fillId="0" borderId="0" xfId="0" applyNumberFormat="1"/>
    <xf numFmtId="0" fontId="2" fillId="44" borderId="10" xfId="0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2" fontId="0" fillId="0" borderId="0" xfId="0" applyNumberFormat="1"/>
    <xf numFmtId="166" fontId="0" fillId="0" borderId="0" xfId="0" applyNumberFormat="1"/>
    <xf numFmtId="0" fontId="2" fillId="0" borderId="0" xfId="0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center"/>
    </xf>
    <xf numFmtId="0" fontId="2" fillId="41" borderId="0" xfId="0" applyFont="1" applyFill="1" applyBorder="1" applyAlignment="1">
      <alignment horizontal="center"/>
    </xf>
    <xf numFmtId="0" fontId="2" fillId="42" borderId="0" xfId="0" applyFont="1" applyFill="1" applyBorder="1" applyAlignment="1">
      <alignment horizontal="center"/>
    </xf>
    <xf numFmtId="0" fontId="2" fillId="33" borderId="0" xfId="0" applyFont="1" applyFill="1" applyBorder="1" applyAlignment="1">
      <alignment horizontal="center"/>
    </xf>
    <xf numFmtId="0" fontId="2" fillId="34" borderId="0" xfId="0" applyFont="1" applyFill="1" applyBorder="1" applyAlignment="1">
      <alignment horizontal="center"/>
    </xf>
    <xf numFmtId="0" fontId="2" fillId="44" borderId="0" xfId="0" applyFont="1" applyFill="1" applyBorder="1" applyAlignment="1">
      <alignment horizontal="center"/>
    </xf>
    <xf numFmtId="0" fontId="2" fillId="35" borderId="0" xfId="0" applyFont="1" applyFill="1" applyBorder="1" applyAlignment="1">
      <alignment horizontal="center"/>
    </xf>
    <xf numFmtId="0" fontId="2" fillId="36" borderId="0" xfId="0" applyFont="1" applyFill="1" applyBorder="1" applyAlignment="1">
      <alignment horizontal="center"/>
    </xf>
    <xf numFmtId="0" fontId="2" fillId="37" borderId="0" xfId="0" applyFont="1" applyFill="1" applyBorder="1" applyAlignment="1">
      <alignment horizontal="center"/>
    </xf>
    <xf numFmtId="0" fontId="2" fillId="38" borderId="0" xfId="0" applyFont="1" applyFill="1" applyBorder="1" applyAlignment="1">
      <alignment horizontal="center"/>
    </xf>
    <xf numFmtId="0" fontId="2" fillId="39" borderId="0" xfId="0" applyFont="1" applyFill="1" applyBorder="1" applyAlignment="1">
      <alignment horizontal="center"/>
    </xf>
    <xf numFmtId="0" fontId="2" fillId="43" borderId="0" xfId="0" applyFont="1" applyFill="1" applyBorder="1" applyAlignment="1">
      <alignment horizontal="center"/>
    </xf>
    <xf numFmtId="49" fontId="23" fillId="35" borderId="0" xfId="0" applyNumberFormat="1" applyFont="1" applyFill="1" applyBorder="1" applyAlignment="1">
      <alignment horizontal="center"/>
    </xf>
    <xf numFmtId="0" fontId="2" fillId="4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0" fillId="0" borderId="0" xfId="0" applyNumberFormat="1"/>
    <xf numFmtId="0" fontId="0" fillId="0" borderId="0" xfId="0"/>
    <xf numFmtId="0" fontId="2" fillId="33" borderId="13" xfId="0" applyFont="1" applyFill="1" applyBorder="1" applyAlignment="1">
      <alignment horizontal="center"/>
    </xf>
    <xf numFmtId="165" fontId="0" fillId="0" borderId="0" xfId="0" applyNumberFormat="1"/>
    <xf numFmtId="3" fontId="2" fillId="0" borderId="0" xfId="0" applyNumberFormat="1" applyFont="1" applyFill="1" applyBorder="1" applyAlignment="1">
      <alignment horizontal="center"/>
    </xf>
    <xf numFmtId="0" fontId="0" fillId="0" borderId="0" xfId="0"/>
    <xf numFmtId="3" fontId="0" fillId="0" borderId="0" xfId="0" applyNumberFormat="1"/>
    <xf numFmtId="16" fontId="2" fillId="0" borderId="0" xfId="0" applyNumberFormat="1" applyFont="1" applyFill="1" applyBorder="1" applyAlignment="1">
      <alignment horizontal="center"/>
    </xf>
    <xf numFmtId="3" fontId="41" fillId="0" borderId="0" xfId="0" applyNumberFormat="1" applyFont="1" applyFill="1" applyBorder="1" applyAlignment="1" applyProtection="1">
      <alignment horizontal="right" wrapText="1"/>
    </xf>
    <xf numFmtId="3" fontId="39" fillId="0" borderId="0" xfId="159" applyNumberFormat="1"/>
    <xf numFmtId="0" fontId="2" fillId="36" borderId="11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3" fontId="2" fillId="0" borderId="0" xfId="0" applyNumberFormat="1" applyFont="1"/>
    <xf numFmtId="164" fontId="0" fillId="0" borderId="0" xfId="0" applyNumberFormat="1" applyFill="1"/>
    <xf numFmtId="3" fontId="22" fillId="0" borderId="0" xfId="92" applyNumberFormat="1" applyFont="1" applyFill="1" applyBorder="1" applyAlignment="1">
      <alignment vertical="top" wrapText="1"/>
    </xf>
    <xf numFmtId="0" fontId="22" fillId="0" borderId="0" xfId="92" applyNumberFormat="1" applyFont="1" applyFill="1" applyBorder="1" applyAlignment="1">
      <alignment vertical="top" wrapText="1"/>
    </xf>
    <xf numFmtId="3" fontId="2" fillId="0" borderId="0" xfId="0" applyNumberFormat="1" applyFont="1" applyFill="1"/>
    <xf numFmtId="166" fontId="0" fillId="0" borderId="0" xfId="0" applyNumberFormat="1" applyFill="1"/>
    <xf numFmtId="3" fontId="44" fillId="0" borderId="14" xfId="0" applyNumberFormat="1" applyFont="1" applyBorder="1"/>
    <xf numFmtId="0" fontId="2" fillId="0" borderId="10" xfId="0" applyFont="1" applyFill="1" applyBorder="1" applyAlignment="1">
      <alignment horizontal="center"/>
    </xf>
    <xf numFmtId="0" fontId="47" fillId="0" borderId="0" xfId="0" applyFont="1" applyFill="1"/>
    <xf numFmtId="0" fontId="2" fillId="34" borderId="11" xfId="0" applyFont="1" applyFill="1" applyBorder="1" applyAlignment="1">
      <alignment horizontal="center"/>
    </xf>
    <xf numFmtId="0" fontId="2" fillId="34" borderId="13" xfId="0" applyFont="1" applyFill="1" applyBorder="1" applyAlignment="1">
      <alignment horizontal="center"/>
    </xf>
    <xf numFmtId="0" fontId="2" fillId="33" borderId="11" xfId="0" applyFont="1" applyFill="1" applyBorder="1" applyAlignment="1">
      <alignment horizontal="center"/>
    </xf>
    <xf numFmtId="0" fontId="2" fillId="33" borderId="13" xfId="0" applyFont="1" applyFill="1" applyBorder="1" applyAlignment="1">
      <alignment horizontal="center"/>
    </xf>
    <xf numFmtId="0" fontId="2" fillId="41" borderId="11" xfId="0" applyFont="1" applyFill="1" applyBorder="1" applyAlignment="1">
      <alignment horizontal="center"/>
    </xf>
    <xf numFmtId="0" fontId="2" fillId="41" borderId="12" xfId="0" applyFont="1" applyFill="1" applyBorder="1" applyAlignment="1">
      <alignment horizontal="center"/>
    </xf>
    <xf numFmtId="0" fontId="2" fillId="41" borderId="13" xfId="0" applyFont="1" applyFill="1" applyBorder="1" applyAlignment="1">
      <alignment horizontal="center"/>
    </xf>
  </cellXfs>
  <cellStyles count="264">
    <cellStyle name="20% - Accent1" xfId="136" builtinId="30" customBuiltin="1"/>
    <cellStyle name="20% - Accent1 2" xfId="35" xr:uid="{00000000-0005-0000-0000-000001000000}"/>
    <cellStyle name="20% - Accent1 2 2" xfId="163" xr:uid="{00000000-0005-0000-0000-000002000000}"/>
    <cellStyle name="20% - Accent1 2 3" xfId="213" xr:uid="{00000000-0005-0000-0000-000003000000}"/>
    <cellStyle name="20% - Accent2" xfId="140" builtinId="34" customBuiltin="1"/>
    <cellStyle name="20% - Accent2 2" xfId="36" xr:uid="{00000000-0005-0000-0000-000005000000}"/>
    <cellStyle name="20% - Accent2 2 2" xfId="164" xr:uid="{00000000-0005-0000-0000-000006000000}"/>
    <cellStyle name="20% - Accent2 2 3" xfId="214" xr:uid="{00000000-0005-0000-0000-000007000000}"/>
    <cellStyle name="20% - Accent3" xfId="144" builtinId="38" customBuiltin="1"/>
    <cellStyle name="20% - Accent3 2" xfId="37" xr:uid="{00000000-0005-0000-0000-000009000000}"/>
    <cellStyle name="20% - Accent3 2 2" xfId="165" xr:uid="{00000000-0005-0000-0000-00000A000000}"/>
    <cellStyle name="20% - Accent3 2 3" xfId="215" xr:uid="{00000000-0005-0000-0000-00000B000000}"/>
    <cellStyle name="20% - Accent4" xfId="148" builtinId="42" customBuiltin="1"/>
    <cellStyle name="20% - Accent4 2" xfId="38" xr:uid="{00000000-0005-0000-0000-00000D000000}"/>
    <cellStyle name="20% - Accent4 2 2" xfId="166" xr:uid="{00000000-0005-0000-0000-00000E000000}"/>
    <cellStyle name="20% - Accent4 2 3" xfId="216" xr:uid="{00000000-0005-0000-0000-00000F000000}"/>
    <cellStyle name="20% - Accent5" xfId="152" builtinId="46" customBuiltin="1"/>
    <cellStyle name="20% - Accent5 2" xfId="39" xr:uid="{00000000-0005-0000-0000-000011000000}"/>
    <cellStyle name="20% - Accent5 2 2" xfId="167" xr:uid="{00000000-0005-0000-0000-000012000000}"/>
    <cellStyle name="20% - Accent5 2 3" xfId="217" xr:uid="{00000000-0005-0000-0000-000013000000}"/>
    <cellStyle name="20% - Accent6" xfId="156" builtinId="50" customBuiltin="1"/>
    <cellStyle name="20% - Accent6 2" xfId="40" xr:uid="{00000000-0005-0000-0000-000015000000}"/>
    <cellStyle name="20% - Accent6 2 2" xfId="168" xr:uid="{00000000-0005-0000-0000-000016000000}"/>
    <cellStyle name="20% - Accent6 2 3" xfId="218" xr:uid="{00000000-0005-0000-0000-000017000000}"/>
    <cellStyle name="40% - Accent1" xfId="137" builtinId="31" customBuiltin="1"/>
    <cellStyle name="40% - Accent1 2" xfId="41" xr:uid="{00000000-0005-0000-0000-000019000000}"/>
    <cellStyle name="40% - Accent1 2 2" xfId="169" xr:uid="{00000000-0005-0000-0000-00001A000000}"/>
    <cellStyle name="40% - Accent1 2 3" xfId="219" xr:uid="{00000000-0005-0000-0000-00001B000000}"/>
    <cellStyle name="40% - Accent2" xfId="141" builtinId="35" customBuiltin="1"/>
    <cellStyle name="40% - Accent2 2" xfId="42" xr:uid="{00000000-0005-0000-0000-00001D000000}"/>
    <cellStyle name="40% - Accent2 2 2" xfId="170" xr:uid="{00000000-0005-0000-0000-00001E000000}"/>
    <cellStyle name="40% - Accent2 2 3" xfId="220" xr:uid="{00000000-0005-0000-0000-00001F000000}"/>
    <cellStyle name="40% - Accent3" xfId="145" builtinId="39" customBuiltin="1"/>
    <cellStyle name="40% - Accent3 2" xfId="43" xr:uid="{00000000-0005-0000-0000-000021000000}"/>
    <cellStyle name="40% - Accent3 2 2" xfId="171" xr:uid="{00000000-0005-0000-0000-000022000000}"/>
    <cellStyle name="40% - Accent3 2 3" xfId="221" xr:uid="{00000000-0005-0000-0000-000023000000}"/>
    <cellStyle name="40% - Accent4" xfId="149" builtinId="43" customBuiltin="1"/>
    <cellStyle name="40% - Accent4 2" xfId="44" xr:uid="{00000000-0005-0000-0000-000025000000}"/>
    <cellStyle name="40% - Accent4 2 2" xfId="172" xr:uid="{00000000-0005-0000-0000-000026000000}"/>
    <cellStyle name="40% - Accent4 2 3" xfId="222" xr:uid="{00000000-0005-0000-0000-000027000000}"/>
    <cellStyle name="40% - Accent5" xfId="153" builtinId="47" customBuiltin="1"/>
    <cellStyle name="40% - Accent5 2" xfId="45" xr:uid="{00000000-0005-0000-0000-000029000000}"/>
    <cellStyle name="40% - Accent5 2 2" xfId="173" xr:uid="{00000000-0005-0000-0000-00002A000000}"/>
    <cellStyle name="40% - Accent5 2 3" xfId="223" xr:uid="{00000000-0005-0000-0000-00002B000000}"/>
    <cellStyle name="40% - Accent6" xfId="157" builtinId="51" customBuiltin="1"/>
    <cellStyle name="40% - Accent6 2" xfId="46" xr:uid="{00000000-0005-0000-0000-00002D000000}"/>
    <cellStyle name="40% - Accent6 2 2" xfId="174" xr:uid="{00000000-0005-0000-0000-00002E000000}"/>
    <cellStyle name="40% - Accent6 2 3" xfId="224" xr:uid="{00000000-0005-0000-0000-00002F000000}"/>
    <cellStyle name="60% - Accent1" xfId="138" builtinId="32" customBuiltin="1"/>
    <cellStyle name="60% - Accent1 2" xfId="47" xr:uid="{00000000-0005-0000-0000-000031000000}"/>
    <cellStyle name="60% - Accent2" xfId="142" builtinId="36" customBuiltin="1"/>
    <cellStyle name="60% - Accent2 2" xfId="48" xr:uid="{00000000-0005-0000-0000-000033000000}"/>
    <cellStyle name="60% - Accent3" xfId="146" builtinId="40" customBuiltin="1"/>
    <cellStyle name="60% - Accent3 2" xfId="49" xr:uid="{00000000-0005-0000-0000-000035000000}"/>
    <cellStyle name="60% - Accent4" xfId="150" builtinId="44" customBuiltin="1"/>
    <cellStyle name="60% - Accent4 2" xfId="50" xr:uid="{00000000-0005-0000-0000-000037000000}"/>
    <cellStyle name="60% - Accent5" xfId="154" builtinId="48" customBuiltin="1"/>
    <cellStyle name="60% - Accent5 2" xfId="51" xr:uid="{00000000-0005-0000-0000-000039000000}"/>
    <cellStyle name="60% - Accent6" xfId="158" builtinId="52" customBuiltin="1"/>
    <cellStyle name="60% - Accent6 2" xfId="52" xr:uid="{00000000-0005-0000-0000-00003B000000}"/>
    <cellStyle name="Accent1" xfId="135" builtinId="29" customBuiltin="1"/>
    <cellStyle name="Accent1 2" xfId="53" xr:uid="{00000000-0005-0000-0000-00003D000000}"/>
    <cellStyle name="Accent2" xfId="139" builtinId="33" customBuiltin="1"/>
    <cellStyle name="Accent2 2" xfId="54" xr:uid="{00000000-0005-0000-0000-00003F000000}"/>
    <cellStyle name="Accent3" xfId="143" builtinId="37" customBuiltin="1"/>
    <cellStyle name="Accent3 2" xfId="55" xr:uid="{00000000-0005-0000-0000-000041000000}"/>
    <cellStyle name="Accent4" xfId="147" builtinId="41" customBuiltin="1"/>
    <cellStyle name="Accent4 2" xfId="56" xr:uid="{00000000-0005-0000-0000-000043000000}"/>
    <cellStyle name="Accent5" xfId="151" builtinId="45" customBuiltin="1"/>
    <cellStyle name="Accent5 2" xfId="57" xr:uid="{00000000-0005-0000-0000-000045000000}"/>
    <cellStyle name="Accent6" xfId="155" builtinId="49" customBuiltin="1"/>
    <cellStyle name="Accent6 2" xfId="58" xr:uid="{00000000-0005-0000-0000-000047000000}"/>
    <cellStyle name="Bad" xfId="124" builtinId="27" customBuiltin="1"/>
    <cellStyle name="Bad 2" xfId="59" xr:uid="{00000000-0005-0000-0000-000049000000}"/>
    <cellStyle name="Calculation" xfId="128" builtinId="22" customBuiltin="1"/>
    <cellStyle name="Calculation 2" xfId="60" xr:uid="{00000000-0005-0000-0000-00004B000000}"/>
    <cellStyle name="Check Cell" xfId="130" builtinId="23" customBuiltin="1"/>
    <cellStyle name="Check Cell 2" xfId="61" xr:uid="{00000000-0005-0000-0000-00004D000000}"/>
    <cellStyle name="Comma 2" xfId="2" xr:uid="{00000000-0005-0000-0000-00004E000000}"/>
    <cellStyle name="Comma 2 2" xfId="3" xr:uid="{00000000-0005-0000-0000-00004F000000}"/>
    <cellStyle name="Comma 2 3" xfId="162" xr:uid="{00000000-0005-0000-0000-000050000000}"/>
    <cellStyle name="Comma 3" xfId="4" xr:uid="{00000000-0005-0000-0000-000051000000}"/>
    <cellStyle name="Comma 4" xfId="25" xr:uid="{00000000-0005-0000-0000-000052000000}"/>
    <cellStyle name="Comma 4 2" xfId="31" xr:uid="{00000000-0005-0000-0000-000053000000}"/>
    <cellStyle name="Comma 4 2 2" xfId="62" xr:uid="{00000000-0005-0000-0000-000054000000}"/>
    <cellStyle name="Comma 4 3" xfId="175" xr:uid="{00000000-0005-0000-0000-000055000000}"/>
    <cellStyle name="Comma 4 4" xfId="225" xr:uid="{00000000-0005-0000-0000-000056000000}"/>
    <cellStyle name="Comma 5" xfId="63" xr:uid="{00000000-0005-0000-0000-000057000000}"/>
    <cellStyle name="Comma 5 2" xfId="176" xr:uid="{00000000-0005-0000-0000-000058000000}"/>
    <cellStyle name="Comma 5 3" xfId="226" xr:uid="{00000000-0005-0000-0000-000059000000}"/>
    <cellStyle name="Currency 2" xfId="5" xr:uid="{00000000-0005-0000-0000-00005A000000}"/>
    <cellStyle name="Currency 2 2" xfId="6" xr:uid="{00000000-0005-0000-0000-00005B000000}"/>
    <cellStyle name="Currency 2 2 2" xfId="178" xr:uid="{00000000-0005-0000-0000-00005C000000}"/>
    <cellStyle name="Currency 2 2 3" xfId="228" xr:uid="{00000000-0005-0000-0000-00005D000000}"/>
    <cellStyle name="Currency 2 3" xfId="177" xr:uid="{00000000-0005-0000-0000-00005E000000}"/>
    <cellStyle name="Currency 2 4" xfId="227" xr:uid="{00000000-0005-0000-0000-00005F000000}"/>
    <cellStyle name="Explanatory Text" xfId="133" builtinId="53" customBuiltin="1"/>
    <cellStyle name="Explanatory Text 2" xfId="64" xr:uid="{00000000-0005-0000-0000-000061000000}"/>
    <cellStyle name="Good" xfId="123" builtinId="26" customBuiltin="1"/>
    <cellStyle name="Good 2" xfId="65" xr:uid="{00000000-0005-0000-0000-000063000000}"/>
    <cellStyle name="Heading 1" xfId="119" builtinId="16" customBuiltin="1"/>
    <cellStyle name="Heading 1 2" xfId="66" xr:uid="{00000000-0005-0000-0000-000065000000}"/>
    <cellStyle name="Heading 2" xfId="120" builtinId="17" customBuiltin="1"/>
    <cellStyle name="Heading 2 2" xfId="67" xr:uid="{00000000-0005-0000-0000-000067000000}"/>
    <cellStyle name="Heading 3" xfId="121" builtinId="18" customBuiltin="1"/>
    <cellStyle name="Heading 3 2" xfId="68" xr:uid="{00000000-0005-0000-0000-000069000000}"/>
    <cellStyle name="Heading 4" xfId="122" builtinId="19" customBuiltin="1"/>
    <cellStyle name="Heading 4 2" xfId="69" xr:uid="{00000000-0005-0000-0000-00006B000000}"/>
    <cellStyle name="Input" xfId="126" builtinId="20" customBuiltin="1"/>
    <cellStyle name="Input 2" xfId="70" xr:uid="{00000000-0005-0000-0000-00006D000000}"/>
    <cellStyle name="Linked Cell" xfId="129" builtinId="24" customBuiltin="1"/>
    <cellStyle name="Linked Cell 2" xfId="71" xr:uid="{00000000-0005-0000-0000-00006F000000}"/>
    <cellStyle name="Neutral" xfId="125" builtinId="28" customBuiltin="1"/>
    <cellStyle name="Neutral 2" xfId="72" xr:uid="{00000000-0005-0000-0000-000071000000}"/>
    <cellStyle name="Normal" xfId="0" builtinId="0"/>
    <cellStyle name="Normal 10" xfId="20" xr:uid="{00000000-0005-0000-0000-000073000000}"/>
    <cellStyle name="Normal 10 2" xfId="73" xr:uid="{00000000-0005-0000-0000-000074000000}"/>
    <cellStyle name="Normal 11" xfId="24" xr:uid="{00000000-0005-0000-0000-000075000000}"/>
    <cellStyle name="Normal 11 2" xfId="30" xr:uid="{00000000-0005-0000-0000-000076000000}"/>
    <cellStyle name="Normal 11 2 2" xfId="74" xr:uid="{00000000-0005-0000-0000-000077000000}"/>
    <cellStyle name="Normal 12" xfId="75" xr:uid="{00000000-0005-0000-0000-000078000000}"/>
    <cellStyle name="Normal 12 2" xfId="179" xr:uid="{00000000-0005-0000-0000-000079000000}"/>
    <cellStyle name="Normal 12 3" xfId="229" xr:uid="{00000000-0005-0000-0000-00007A000000}"/>
    <cellStyle name="Normal 13" xfId="76" xr:uid="{00000000-0005-0000-0000-00007B000000}"/>
    <cellStyle name="Normal 13 2" xfId="180" xr:uid="{00000000-0005-0000-0000-00007C000000}"/>
    <cellStyle name="Normal 13 3" xfId="230" xr:uid="{00000000-0005-0000-0000-00007D000000}"/>
    <cellStyle name="Normal 14" xfId="77" xr:uid="{00000000-0005-0000-0000-00007E000000}"/>
    <cellStyle name="Normal 14 2" xfId="181" xr:uid="{00000000-0005-0000-0000-00007F000000}"/>
    <cellStyle name="Normal 14 3" xfId="231" xr:uid="{00000000-0005-0000-0000-000080000000}"/>
    <cellStyle name="Normal 15" xfId="78" xr:uid="{00000000-0005-0000-0000-000081000000}"/>
    <cellStyle name="Normal 15 2" xfId="182" xr:uid="{00000000-0005-0000-0000-000082000000}"/>
    <cellStyle name="Normal 15 3" xfId="232" xr:uid="{00000000-0005-0000-0000-000083000000}"/>
    <cellStyle name="Normal 16" xfId="79" xr:uid="{00000000-0005-0000-0000-000084000000}"/>
    <cellStyle name="Normal 16 2" xfId="183" xr:uid="{00000000-0005-0000-0000-000085000000}"/>
    <cellStyle name="Normal 16 3" xfId="233" xr:uid="{00000000-0005-0000-0000-000086000000}"/>
    <cellStyle name="Normal 17" xfId="80" xr:uid="{00000000-0005-0000-0000-000087000000}"/>
    <cellStyle name="Normal 17 2" xfId="184" xr:uid="{00000000-0005-0000-0000-000088000000}"/>
    <cellStyle name="Normal 17 3" xfId="234" xr:uid="{00000000-0005-0000-0000-000089000000}"/>
    <cellStyle name="Normal 18" xfId="81" xr:uid="{00000000-0005-0000-0000-00008A000000}"/>
    <cellStyle name="Normal 18 2" xfId="185" xr:uid="{00000000-0005-0000-0000-00008B000000}"/>
    <cellStyle name="Normal 18 3" xfId="235" xr:uid="{00000000-0005-0000-0000-00008C000000}"/>
    <cellStyle name="Normal 19" xfId="82" xr:uid="{00000000-0005-0000-0000-00008D000000}"/>
    <cellStyle name="Normal 19 2" xfId="186" xr:uid="{00000000-0005-0000-0000-00008E000000}"/>
    <cellStyle name="Normal 19 3" xfId="236" xr:uid="{00000000-0005-0000-0000-00008F000000}"/>
    <cellStyle name="Normal 2" xfId="7" xr:uid="{00000000-0005-0000-0000-000090000000}"/>
    <cellStyle name="Normal 2 2" xfId="8" xr:uid="{00000000-0005-0000-0000-000091000000}"/>
    <cellStyle name="Normal 2 2 2" xfId="83" xr:uid="{00000000-0005-0000-0000-000092000000}"/>
    <cellStyle name="Normal 2 2 2 2" xfId="84" xr:uid="{00000000-0005-0000-0000-000093000000}"/>
    <cellStyle name="Normal 2 2 2 2 2" xfId="188" xr:uid="{00000000-0005-0000-0000-000094000000}"/>
    <cellStyle name="Normal 2 2 2 2 3" xfId="238" xr:uid="{00000000-0005-0000-0000-000095000000}"/>
    <cellStyle name="Normal 2 2 2 3" xfId="85" xr:uid="{00000000-0005-0000-0000-000096000000}"/>
    <cellStyle name="Normal 2 2 2 3 2" xfId="189" xr:uid="{00000000-0005-0000-0000-000097000000}"/>
    <cellStyle name="Normal 2 2 2 3 3" xfId="239" xr:uid="{00000000-0005-0000-0000-000098000000}"/>
    <cellStyle name="Normal 2 2 2 4" xfId="86" xr:uid="{00000000-0005-0000-0000-000099000000}"/>
    <cellStyle name="Normal 2 2 2 4 2" xfId="190" xr:uid="{00000000-0005-0000-0000-00009A000000}"/>
    <cellStyle name="Normal 2 2 2 4 3" xfId="240" xr:uid="{00000000-0005-0000-0000-00009B000000}"/>
    <cellStyle name="Normal 2 2 2 5" xfId="187" xr:uid="{00000000-0005-0000-0000-00009C000000}"/>
    <cellStyle name="Normal 2 2 2 6" xfId="237" xr:uid="{00000000-0005-0000-0000-00009D000000}"/>
    <cellStyle name="Normal 2 3" xfId="87" xr:uid="{00000000-0005-0000-0000-00009E000000}"/>
    <cellStyle name="Normal 2 3 2" xfId="191" xr:uid="{00000000-0005-0000-0000-00009F000000}"/>
    <cellStyle name="Normal 2 3 3" xfId="241" xr:uid="{00000000-0005-0000-0000-0000A0000000}"/>
    <cellStyle name="Normal 2 4" xfId="160" xr:uid="{00000000-0005-0000-0000-0000A1000000}"/>
    <cellStyle name="Normal 2 5" xfId="263" xr:uid="{00000000-0005-0000-0000-0000A2000000}"/>
    <cellStyle name="Normal 20" xfId="88" xr:uid="{00000000-0005-0000-0000-0000A3000000}"/>
    <cellStyle name="Normal 20 2" xfId="192" xr:uid="{00000000-0005-0000-0000-0000A4000000}"/>
    <cellStyle name="Normal 20 3" xfId="242" xr:uid="{00000000-0005-0000-0000-0000A5000000}"/>
    <cellStyle name="Normal 21" xfId="89" xr:uid="{00000000-0005-0000-0000-0000A6000000}"/>
    <cellStyle name="Normal 21 2" xfId="193" xr:uid="{00000000-0005-0000-0000-0000A7000000}"/>
    <cellStyle name="Normal 21 3" xfId="243" xr:uid="{00000000-0005-0000-0000-0000A8000000}"/>
    <cellStyle name="Normal 22" xfId="90" xr:uid="{00000000-0005-0000-0000-0000A9000000}"/>
    <cellStyle name="Normal 22 2" xfId="194" xr:uid="{00000000-0005-0000-0000-0000AA000000}"/>
    <cellStyle name="Normal 22 3" xfId="244" xr:uid="{00000000-0005-0000-0000-0000AB000000}"/>
    <cellStyle name="Normal 23" xfId="91" xr:uid="{00000000-0005-0000-0000-0000AC000000}"/>
    <cellStyle name="Normal 23 2" xfId="195" xr:uid="{00000000-0005-0000-0000-0000AD000000}"/>
    <cellStyle name="Normal 23 3" xfId="245" xr:uid="{00000000-0005-0000-0000-0000AE000000}"/>
    <cellStyle name="Normal 24" xfId="159" xr:uid="{00000000-0005-0000-0000-0000AF000000}"/>
    <cellStyle name="Normal 25" xfId="212" xr:uid="{00000000-0005-0000-0000-0000B0000000}"/>
    <cellStyle name="Normal 25 2" xfId="262" xr:uid="{00000000-0005-0000-0000-0000B1000000}"/>
    <cellStyle name="Normal 3" xfId="9" xr:uid="{00000000-0005-0000-0000-0000B2000000}"/>
    <cellStyle name="Normal 3 2" xfId="10" xr:uid="{00000000-0005-0000-0000-0000B3000000}"/>
    <cellStyle name="Normal 3 2 2" xfId="92" xr:uid="{00000000-0005-0000-0000-0000B4000000}"/>
    <cellStyle name="Normal 3 3" xfId="21" xr:uid="{00000000-0005-0000-0000-0000B5000000}"/>
    <cellStyle name="Normal 3 3 2" xfId="93" xr:uid="{00000000-0005-0000-0000-0000B6000000}"/>
    <cellStyle name="Normal 3 3 3" xfId="196" xr:uid="{00000000-0005-0000-0000-0000B7000000}"/>
    <cellStyle name="Normal 3 3 4" xfId="246" xr:uid="{00000000-0005-0000-0000-0000B8000000}"/>
    <cellStyle name="Normal 3 4" xfId="23" xr:uid="{00000000-0005-0000-0000-0000B9000000}"/>
    <cellStyle name="Normal 3 5" xfId="22" xr:uid="{00000000-0005-0000-0000-0000BA000000}"/>
    <cellStyle name="Normal 3 5 2" xfId="27" xr:uid="{00000000-0005-0000-0000-0000BB000000}"/>
    <cellStyle name="Normal 3 5 2 2" xfId="33" xr:uid="{00000000-0005-0000-0000-0000BC000000}"/>
    <cellStyle name="Normal 3 5 3" xfId="28" xr:uid="{00000000-0005-0000-0000-0000BD000000}"/>
    <cellStyle name="Normal 3 6" xfId="29" xr:uid="{00000000-0005-0000-0000-0000BE000000}"/>
    <cellStyle name="Normal 3 7" xfId="161" xr:uid="{00000000-0005-0000-0000-0000BF000000}"/>
    <cellStyle name="Normal 4" xfId="11" xr:uid="{00000000-0005-0000-0000-0000C0000000}"/>
    <cellStyle name="Normal 4 2" xfId="95" xr:uid="{00000000-0005-0000-0000-0000C1000000}"/>
    <cellStyle name="Normal 4 2 2" xfId="198" xr:uid="{00000000-0005-0000-0000-0000C2000000}"/>
    <cellStyle name="Normal 4 2 3" xfId="248" xr:uid="{00000000-0005-0000-0000-0000C3000000}"/>
    <cellStyle name="Normal 4 3" xfId="96" xr:uid="{00000000-0005-0000-0000-0000C4000000}"/>
    <cellStyle name="Normal 4 3 2" xfId="199" xr:uid="{00000000-0005-0000-0000-0000C5000000}"/>
    <cellStyle name="Normal 4 3 3" xfId="249" xr:uid="{00000000-0005-0000-0000-0000C6000000}"/>
    <cellStyle name="Normal 4 4" xfId="97" xr:uid="{00000000-0005-0000-0000-0000C7000000}"/>
    <cellStyle name="Normal 4 5" xfId="94" xr:uid="{00000000-0005-0000-0000-0000C8000000}"/>
    <cellStyle name="Normal 4 6" xfId="197" xr:uid="{00000000-0005-0000-0000-0000C9000000}"/>
    <cellStyle name="Normal 4 7" xfId="247" xr:uid="{00000000-0005-0000-0000-0000CA000000}"/>
    <cellStyle name="Normal 5" xfId="12" xr:uid="{00000000-0005-0000-0000-0000CB000000}"/>
    <cellStyle name="Normal 5 2" xfId="98" xr:uid="{00000000-0005-0000-0000-0000CC000000}"/>
    <cellStyle name="Normal 5 3" xfId="200" xr:uid="{00000000-0005-0000-0000-0000CD000000}"/>
    <cellStyle name="Normal 5 4" xfId="250" xr:uid="{00000000-0005-0000-0000-0000CE000000}"/>
    <cellStyle name="Normal 6" xfId="13" xr:uid="{00000000-0005-0000-0000-0000CF000000}"/>
    <cellStyle name="Normal 6 2" xfId="201" xr:uid="{00000000-0005-0000-0000-0000D0000000}"/>
    <cellStyle name="Normal 6 3" xfId="251" xr:uid="{00000000-0005-0000-0000-0000D1000000}"/>
    <cellStyle name="Normal 7" xfId="14" xr:uid="{00000000-0005-0000-0000-0000D2000000}"/>
    <cellStyle name="Normal 7 2" xfId="99" xr:uid="{00000000-0005-0000-0000-0000D3000000}"/>
    <cellStyle name="Normal 8" xfId="15" xr:uid="{00000000-0005-0000-0000-0000D4000000}"/>
    <cellStyle name="Normal 8 2" xfId="100" xr:uid="{00000000-0005-0000-0000-0000D5000000}"/>
    <cellStyle name="Normal 9" xfId="1" xr:uid="{00000000-0005-0000-0000-0000D6000000}"/>
    <cellStyle name="Normal 9 2" xfId="101" xr:uid="{00000000-0005-0000-0000-0000D7000000}"/>
    <cellStyle name="Note" xfId="132" builtinId="10" customBuiltin="1"/>
    <cellStyle name="Note 2" xfId="102" xr:uid="{00000000-0005-0000-0000-0000D9000000}"/>
    <cellStyle name="Note 2 2" xfId="202" xr:uid="{00000000-0005-0000-0000-0000DA000000}"/>
    <cellStyle name="Note 2 3" xfId="252" xr:uid="{00000000-0005-0000-0000-0000DB000000}"/>
    <cellStyle name="Output" xfId="127" builtinId="21" customBuiltin="1"/>
    <cellStyle name="Output 2" xfId="103" xr:uid="{00000000-0005-0000-0000-0000DD000000}"/>
    <cellStyle name="Percent 10" xfId="104" xr:uid="{00000000-0005-0000-0000-0000DE000000}"/>
    <cellStyle name="Percent 10 2" xfId="203" xr:uid="{00000000-0005-0000-0000-0000DF000000}"/>
    <cellStyle name="Percent 10 3" xfId="253" xr:uid="{00000000-0005-0000-0000-0000E0000000}"/>
    <cellStyle name="Percent 2" xfId="16" xr:uid="{00000000-0005-0000-0000-0000E1000000}"/>
    <cellStyle name="Percent 2 2" xfId="17" xr:uid="{00000000-0005-0000-0000-0000E2000000}"/>
    <cellStyle name="Percent 2 2 2" xfId="105" xr:uid="{00000000-0005-0000-0000-0000E3000000}"/>
    <cellStyle name="Percent 2 2 2 2" xfId="204" xr:uid="{00000000-0005-0000-0000-0000E4000000}"/>
    <cellStyle name="Percent 2 2 2 3" xfId="254" xr:uid="{00000000-0005-0000-0000-0000E5000000}"/>
    <cellStyle name="Percent 2 3" xfId="106" xr:uid="{00000000-0005-0000-0000-0000E6000000}"/>
    <cellStyle name="Percent 2 3 2" xfId="205" xr:uid="{00000000-0005-0000-0000-0000E7000000}"/>
    <cellStyle name="Percent 2 3 3" xfId="255" xr:uid="{00000000-0005-0000-0000-0000E8000000}"/>
    <cellStyle name="Percent 3" xfId="18" xr:uid="{00000000-0005-0000-0000-0000E9000000}"/>
    <cellStyle name="Percent 3 2" xfId="107" xr:uid="{00000000-0005-0000-0000-0000EA000000}"/>
    <cellStyle name="Percent 3 2 2" xfId="206" xr:uid="{00000000-0005-0000-0000-0000EB000000}"/>
    <cellStyle name="Percent 3 2 3" xfId="256" xr:uid="{00000000-0005-0000-0000-0000EC000000}"/>
    <cellStyle name="Percent 3 3" xfId="108" xr:uid="{00000000-0005-0000-0000-0000ED000000}"/>
    <cellStyle name="Percent 3 4" xfId="34" xr:uid="{00000000-0005-0000-0000-0000EE000000}"/>
    <cellStyle name="Percent 4" xfId="19" xr:uid="{00000000-0005-0000-0000-0000EF000000}"/>
    <cellStyle name="Percent 4 2" xfId="110" xr:uid="{00000000-0005-0000-0000-0000F0000000}"/>
    <cellStyle name="Percent 4 2 2" xfId="208" xr:uid="{00000000-0005-0000-0000-0000F1000000}"/>
    <cellStyle name="Percent 4 2 3" xfId="258" xr:uid="{00000000-0005-0000-0000-0000F2000000}"/>
    <cellStyle name="Percent 4 3" xfId="109" xr:uid="{00000000-0005-0000-0000-0000F3000000}"/>
    <cellStyle name="Percent 4 4" xfId="207" xr:uid="{00000000-0005-0000-0000-0000F4000000}"/>
    <cellStyle name="Percent 4 5" xfId="257" xr:uid="{00000000-0005-0000-0000-0000F5000000}"/>
    <cellStyle name="Percent 5" xfId="26" xr:uid="{00000000-0005-0000-0000-0000F6000000}"/>
    <cellStyle name="Percent 5 2" xfId="32" xr:uid="{00000000-0005-0000-0000-0000F7000000}"/>
    <cellStyle name="Percent 5 2 2" xfId="111" xr:uid="{00000000-0005-0000-0000-0000F8000000}"/>
    <cellStyle name="Percent 6" xfId="112" xr:uid="{00000000-0005-0000-0000-0000F9000000}"/>
    <cellStyle name="Percent 7" xfId="113" xr:uid="{00000000-0005-0000-0000-0000FA000000}"/>
    <cellStyle name="Percent 7 2" xfId="209" xr:uid="{00000000-0005-0000-0000-0000FB000000}"/>
    <cellStyle name="Percent 7 3" xfId="259" xr:uid="{00000000-0005-0000-0000-0000FC000000}"/>
    <cellStyle name="Percent 8" xfId="114" xr:uid="{00000000-0005-0000-0000-0000FD000000}"/>
    <cellStyle name="Percent 8 2" xfId="210" xr:uid="{00000000-0005-0000-0000-0000FE000000}"/>
    <cellStyle name="Percent 8 3" xfId="260" xr:uid="{00000000-0005-0000-0000-0000FF000000}"/>
    <cellStyle name="Percent 9" xfId="115" xr:uid="{00000000-0005-0000-0000-000000010000}"/>
    <cellStyle name="Percent 9 2" xfId="211" xr:uid="{00000000-0005-0000-0000-000001010000}"/>
    <cellStyle name="Percent 9 3" xfId="261" xr:uid="{00000000-0005-0000-0000-000002010000}"/>
    <cellStyle name="Title" xfId="118" builtinId="15" customBuiltin="1"/>
    <cellStyle name="Total" xfId="134" builtinId="25" customBuiltin="1"/>
    <cellStyle name="Total 2" xfId="116" xr:uid="{00000000-0005-0000-0000-000005010000}"/>
    <cellStyle name="Warning Text" xfId="131" builtinId="11" customBuiltin="1"/>
    <cellStyle name="Warning Text 2" xfId="117" xr:uid="{00000000-0005-0000-0000-000007010000}"/>
  </cellStyles>
  <dxfs count="0"/>
  <tableStyles count="0" defaultTableStyle="TableStyleMedium2" defaultPivotStyle="PivotStyleLight16"/>
  <colors>
    <mruColors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64"/>
  <sheetViews>
    <sheetView tabSelected="1" zoomScaleNormal="100" workbookViewId="0">
      <pane xSplit="3" ySplit="11" topLeftCell="AB846" activePane="bottomRight" state="frozen"/>
      <selection pane="topRight" activeCell="D1" sqref="D1"/>
      <selection pane="bottomLeft" activeCell="A12" sqref="A12"/>
      <selection pane="bottomRight" activeCell="AG866" sqref="AG866"/>
    </sheetView>
  </sheetViews>
  <sheetFormatPr defaultRowHeight="15"/>
  <cols>
    <col min="1" max="1" width="16.42578125" bestFit="1" customWidth="1"/>
    <col min="2" max="2" width="12.5703125" bestFit="1" customWidth="1"/>
    <col min="3" max="3" width="29" customWidth="1"/>
    <col min="4" max="4" width="15.85546875" style="34" customWidth="1"/>
    <col min="5" max="5" width="26.28515625" style="40" customWidth="1"/>
    <col min="6" max="6" width="20.140625" style="4" customWidth="1"/>
    <col min="7" max="7" width="20.140625" customWidth="1"/>
    <col min="8" max="8" width="25.7109375" style="34" customWidth="1"/>
    <col min="9" max="9" width="41.42578125" style="6" customWidth="1"/>
    <col min="10" max="10" width="25.85546875" customWidth="1"/>
    <col min="11" max="12" width="42" customWidth="1"/>
    <col min="13" max="13" width="51.5703125" customWidth="1"/>
    <col min="14" max="14" width="36.85546875" style="11" customWidth="1"/>
    <col min="15" max="15" width="40.5703125" style="11" customWidth="1"/>
    <col min="16" max="18" width="20.140625" customWidth="1"/>
    <col min="19" max="19" width="20.5703125" customWidth="1"/>
    <col min="20" max="20" width="20.140625" customWidth="1"/>
    <col min="21" max="21" width="23.5703125" style="34" customWidth="1"/>
    <col min="22" max="22" width="30.140625" customWidth="1"/>
    <col min="23" max="23" width="52.140625" customWidth="1"/>
    <col min="24" max="24" width="28.7109375" bestFit="1" customWidth="1"/>
    <col min="25" max="25" width="21.5703125" bestFit="1" customWidth="1"/>
    <col min="26" max="26" width="23.42578125" bestFit="1" customWidth="1"/>
    <col min="27" max="27" width="24.5703125" style="12" bestFit="1" customWidth="1"/>
    <col min="28" max="28" width="18.7109375" bestFit="1" customWidth="1"/>
    <col min="29" max="29" width="41.42578125" style="34" bestFit="1" customWidth="1"/>
    <col min="30" max="30" width="43.140625" style="34" bestFit="1" customWidth="1"/>
    <col min="31" max="31" width="25.42578125" style="34" bestFit="1" customWidth="1"/>
    <col min="32" max="32" width="28.28515625" style="34" customWidth="1"/>
    <col min="33" max="33" width="36" style="34" bestFit="1" customWidth="1"/>
    <col min="34" max="34" width="34" style="34" bestFit="1" customWidth="1"/>
    <col min="35" max="35" width="45.42578125" style="34" bestFit="1" customWidth="1"/>
    <col min="36" max="36" width="36.28515625" style="34" customWidth="1"/>
    <col min="37" max="37" width="7.5703125" style="37" customWidth="1"/>
    <col min="38" max="38" width="24.7109375" customWidth="1"/>
    <col min="39" max="39" width="28.7109375" style="61" bestFit="1" customWidth="1"/>
    <col min="40" max="40" width="15.42578125" bestFit="1" customWidth="1"/>
    <col min="41" max="41" width="25" bestFit="1" customWidth="1"/>
    <col min="42" max="42" width="29.140625" bestFit="1" customWidth="1"/>
    <col min="43" max="43" width="25.28515625" bestFit="1" customWidth="1"/>
    <col min="44" max="44" width="24.28515625" bestFit="1" customWidth="1"/>
    <col min="45" max="45" width="20.5703125" bestFit="1" customWidth="1"/>
    <col min="46" max="46" width="24.85546875" style="37" bestFit="1" customWidth="1"/>
    <col min="47" max="47" width="41" style="37" customWidth="1"/>
    <col min="48" max="48" width="16.42578125" bestFit="1" customWidth="1"/>
  </cols>
  <sheetData>
    <row r="1" spans="1:50" s="33" customFormat="1" ht="15.75" thickBot="1">
      <c r="A1" s="21" t="s">
        <v>852</v>
      </c>
      <c r="B1" s="22" t="s">
        <v>853</v>
      </c>
      <c r="C1" s="23" t="s">
        <v>854</v>
      </c>
      <c r="D1" s="24" t="s">
        <v>900</v>
      </c>
      <c r="E1" s="39" t="s">
        <v>902</v>
      </c>
      <c r="F1" s="25" t="s">
        <v>864</v>
      </c>
      <c r="G1" s="26" t="s">
        <v>903</v>
      </c>
      <c r="H1" s="27" t="s">
        <v>905</v>
      </c>
      <c r="I1" s="28" t="s">
        <v>906</v>
      </c>
      <c r="J1" s="21" t="s">
        <v>907</v>
      </c>
      <c r="K1" s="29" t="s">
        <v>855</v>
      </c>
      <c r="L1" s="30" t="s">
        <v>856</v>
      </c>
      <c r="M1" s="24" t="s">
        <v>857</v>
      </c>
      <c r="N1" s="25" t="s">
        <v>868</v>
      </c>
      <c r="O1" s="26" t="s">
        <v>869</v>
      </c>
      <c r="P1" s="27" t="s">
        <v>858</v>
      </c>
      <c r="Q1" s="28" t="s">
        <v>859</v>
      </c>
      <c r="R1" s="21" t="s">
        <v>860</v>
      </c>
      <c r="S1" s="29" t="s">
        <v>861</v>
      </c>
      <c r="T1" s="30" t="s">
        <v>862</v>
      </c>
      <c r="U1" s="28" t="s">
        <v>877</v>
      </c>
      <c r="V1" s="24" t="s">
        <v>863</v>
      </c>
      <c r="W1" s="79" t="s">
        <v>917</v>
      </c>
      <c r="X1" s="79" t="s">
        <v>909</v>
      </c>
      <c r="Y1" s="27" t="s">
        <v>865</v>
      </c>
      <c r="Z1" s="28" t="s">
        <v>866</v>
      </c>
      <c r="AA1" s="21" t="s">
        <v>870</v>
      </c>
      <c r="AB1" s="29" t="s">
        <v>867</v>
      </c>
      <c r="AC1" s="36" t="s">
        <v>878</v>
      </c>
      <c r="AD1" s="36" t="s">
        <v>894</v>
      </c>
      <c r="AE1" s="81" t="s">
        <v>879</v>
      </c>
      <c r="AF1" s="82"/>
      <c r="AG1" s="24" t="s">
        <v>880</v>
      </c>
      <c r="AH1" s="24" t="s">
        <v>881</v>
      </c>
      <c r="AI1" s="24" t="s">
        <v>882</v>
      </c>
      <c r="AJ1" s="24" t="s">
        <v>883</v>
      </c>
      <c r="AK1" s="83" t="s">
        <v>871</v>
      </c>
      <c r="AL1" s="84"/>
      <c r="AM1" s="62" t="s">
        <v>890</v>
      </c>
      <c r="AN1" s="24" t="s">
        <v>872</v>
      </c>
      <c r="AO1" s="31" t="s">
        <v>873</v>
      </c>
      <c r="AP1" s="70" t="s">
        <v>886</v>
      </c>
      <c r="AQ1" s="27" t="s">
        <v>874</v>
      </c>
      <c r="AR1" s="28" t="s">
        <v>875</v>
      </c>
      <c r="AS1" s="85" t="s">
        <v>876</v>
      </c>
      <c r="AT1" s="86"/>
      <c r="AU1" s="87"/>
      <c r="AV1" s="32" t="s">
        <v>910</v>
      </c>
    </row>
    <row r="2" spans="1:50" s="59" customFormat="1">
      <c r="A2" s="46"/>
      <c r="B2" s="47"/>
      <c r="C2" s="48"/>
      <c r="D2" s="49"/>
      <c r="E2" s="50"/>
      <c r="F2" s="51"/>
      <c r="G2" s="52" t="s">
        <v>904</v>
      </c>
      <c r="H2" s="53" t="s">
        <v>904</v>
      </c>
      <c r="I2" s="54"/>
      <c r="J2" s="46"/>
      <c r="K2" s="44" t="s">
        <v>889</v>
      </c>
      <c r="L2" s="44" t="s">
        <v>889</v>
      </c>
      <c r="M2" s="44" t="s">
        <v>889</v>
      </c>
      <c r="N2" s="51"/>
      <c r="O2" s="52"/>
      <c r="P2" s="53"/>
      <c r="Q2" s="54"/>
      <c r="R2" s="46"/>
      <c r="S2" s="55"/>
      <c r="T2" s="48"/>
      <c r="U2" s="54"/>
      <c r="V2" s="49"/>
      <c r="W2" s="51" t="s">
        <v>899</v>
      </c>
      <c r="X2" s="52"/>
      <c r="Y2" s="53"/>
      <c r="Z2" s="54"/>
      <c r="AA2" s="46"/>
      <c r="AB2" s="55"/>
      <c r="AC2" s="56"/>
      <c r="AD2" s="56"/>
      <c r="AE2" s="49"/>
      <c r="AF2" s="49"/>
      <c r="AG2" s="49"/>
      <c r="AH2" s="49"/>
      <c r="AI2" s="49"/>
      <c r="AJ2" s="49"/>
      <c r="AK2" s="48"/>
      <c r="AL2" s="48"/>
      <c r="AM2" s="48">
        <f>ROUND((115.213/103.279),6)</f>
        <v>1.115551</v>
      </c>
      <c r="AN2" s="49"/>
      <c r="AO2" s="57"/>
      <c r="AP2" s="52"/>
      <c r="AQ2" s="53"/>
      <c r="AR2" s="54"/>
      <c r="AS2" s="46" t="s">
        <v>887</v>
      </c>
      <c r="AT2" s="46" t="s">
        <v>901</v>
      </c>
      <c r="AU2" s="46" t="s">
        <v>888</v>
      </c>
      <c r="AV2" s="58"/>
    </row>
    <row r="3" spans="1:50" s="59" customFormat="1">
      <c r="A3" s="46"/>
      <c r="B3" s="47"/>
      <c r="C3" s="48"/>
      <c r="D3" s="49"/>
      <c r="E3" s="50"/>
      <c r="F3" s="51"/>
      <c r="G3" s="52"/>
      <c r="H3" s="53"/>
      <c r="I3" s="54"/>
      <c r="J3" s="46"/>
      <c r="K3" s="55"/>
      <c r="L3" s="48"/>
      <c r="M3" s="49"/>
      <c r="N3" s="51"/>
      <c r="O3" s="52"/>
      <c r="P3" s="53"/>
      <c r="Q3" s="54"/>
      <c r="R3" s="46"/>
      <c r="S3" s="55"/>
      <c r="T3" s="48"/>
      <c r="U3" s="54"/>
      <c r="V3" s="49"/>
      <c r="W3" s="51"/>
      <c r="X3" s="44" t="s">
        <v>918</v>
      </c>
      <c r="Y3" s="53"/>
      <c r="Z3" s="54"/>
      <c r="AA3" s="46"/>
      <c r="AB3" s="55"/>
      <c r="AC3" s="56"/>
      <c r="AD3" s="56"/>
      <c r="AE3" s="49" t="s">
        <v>884</v>
      </c>
      <c r="AF3" s="49" t="s">
        <v>885</v>
      </c>
      <c r="AG3" s="49"/>
      <c r="AH3" s="49"/>
      <c r="AI3" s="49"/>
      <c r="AJ3" s="49"/>
      <c r="AK3" s="48"/>
      <c r="AL3" s="48"/>
      <c r="AM3" s="48"/>
      <c r="AN3" s="49"/>
      <c r="AO3" s="57"/>
      <c r="AP3" s="52" t="s">
        <v>895</v>
      </c>
      <c r="AQ3" s="53"/>
      <c r="AR3" s="54"/>
      <c r="AS3" s="46"/>
      <c r="AT3" s="46"/>
      <c r="AU3" s="46"/>
      <c r="AV3" s="58"/>
    </row>
    <row r="4" spans="1:50" s="44" customFormat="1">
      <c r="C4" s="44" t="s">
        <v>891</v>
      </c>
      <c r="D4" s="67">
        <v>44028</v>
      </c>
      <c r="E4" s="67">
        <v>44028</v>
      </c>
      <c r="G4" s="67">
        <v>43662</v>
      </c>
      <c r="H4" s="67">
        <v>43662</v>
      </c>
      <c r="I4" s="44" t="s">
        <v>911</v>
      </c>
      <c r="K4" s="44" t="s">
        <v>908</v>
      </c>
      <c r="L4" s="44" t="s">
        <v>908</v>
      </c>
      <c r="M4" s="44" t="s">
        <v>908</v>
      </c>
      <c r="X4" s="44" t="s">
        <v>919</v>
      </c>
      <c r="AO4" s="45"/>
    </row>
    <row r="5" spans="1:50" s="44" customFormat="1">
      <c r="K5" s="67">
        <v>44034</v>
      </c>
      <c r="L5" s="67">
        <v>44034</v>
      </c>
      <c r="M5" s="67">
        <v>44034</v>
      </c>
      <c r="AO5" s="45"/>
    </row>
    <row r="6" spans="1:50" s="44" customFormat="1">
      <c r="AO6" s="45"/>
    </row>
    <row r="7" spans="1:50" s="44" customFormat="1">
      <c r="I7" s="44" t="s">
        <v>920</v>
      </c>
      <c r="M7" s="44" t="s">
        <v>914</v>
      </c>
      <c r="AO7" s="45"/>
    </row>
    <row r="8" spans="1:50" s="44" customFormat="1">
      <c r="G8" s="44" t="s">
        <v>896</v>
      </c>
      <c r="H8" s="44" t="s">
        <v>897</v>
      </c>
      <c r="I8" s="44" t="s">
        <v>898</v>
      </c>
      <c r="M8" s="44" t="s">
        <v>915</v>
      </c>
      <c r="AO8" s="45"/>
      <c r="AX8" s="44" t="s">
        <v>893</v>
      </c>
    </row>
    <row r="9" spans="1:50" s="44" customFormat="1">
      <c r="E9" s="71"/>
      <c r="K9" s="44" t="s">
        <v>913</v>
      </c>
      <c r="L9" s="44" t="s">
        <v>912</v>
      </c>
      <c r="M9" s="44" t="s">
        <v>916</v>
      </c>
      <c r="AO9" s="45"/>
      <c r="AX9" s="44">
        <f>SUM(AX12:AX864)</f>
        <v>752</v>
      </c>
    </row>
    <row r="10" spans="1:50" s="44" customFormat="1">
      <c r="AO10" s="45"/>
    </row>
    <row r="11" spans="1:50" s="44" customFormat="1">
      <c r="D11" s="64">
        <f>SUM(D12:D864)</f>
        <v>560398012</v>
      </c>
      <c r="E11" s="64">
        <f>SUM(E12:E864)</f>
        <v>160000</v>
      </c>
      <c r="F11" s="64">
        <f>SUM(F12:F864)</f>
        <v>4342788</v>
      </c>
      <c r="G11" s="64">
        <f>SUM(G12:G864)</f>
        <v>4672091</v>
      </c>
      <c r="K11" s="44">
        <f>SUM(K12:K864)</f>
        <v>316491</v>
      </c>
      <c r="L11" s="44">
        <f>SUM(L12:L864)</f>
        <v>1914033</v>
      </c>
      <c r="M11" s="44">
        <f>SUM(M12:M864)</f>
        <v>488088</v>
      </c>
      <c r="W11" s="72">
        <f>SUM(W12:W864)</f>
        <v>5843459175</v>
      </c>
      <c r="X11" s="76">
        <f>SUM(X12:X864)</f>
        <v>2524511050</v>
      </c>
      <c r="AN11" s="64">
        <f>SUM(AN12:AN864)</f>
        <v>776403862</v>
      </c>
      <c r="AO11" s="77">
        <v>4.6442910472681925E-2</v>
      </c>
      <c r="AQ11" s="64"/>
      <c r="AV11" s="64">
        <f>SUM(AV12:AV864)</f>
        <v>564398012</v>
      </c>
    </row>
    <row r="12" spans="1:50" ht="15" customHeight="1">
      <c r="A12" s="2">
        <v>1</v>
      </c>
      <c r="B12" s="2">
        <v>100</v>
      </c>
      <c r="C12" s="1" t="s">
        <v>4</v>
      </c>
      <c r="D12" s="35">
        <v>766078</v>
      </c>
      <c r="E12" s="66">
        <v>0</v>
      </c>
      <c r="F12" s="7">
        <v>2165</v>
      </c>
      <c r="G12" s="66">
        <v>2123</v>
      </c>
      <c r="H12" s="63">
        <v>2.048</v>
      </c>
      <c r="I12" s="65">
        <v>1983</v>
      </c>
      <c r="J12" s="73">
        <f t="shared" ref="J12:J75" si="0">ROUND(I12/G12,4)</f>
        <v>0.93410000000000004</v>
      </c>
      <c r="K12" s="65">
        <v>324</v>
      </c>
      <c r="L12" s="65">
        <v>1251</v>
      </c>
      <c r="M12" s="61">
        <v>398</v>
      </c>
      <c r="N12" s="11">
        <f t="shared" ref="N12:N75" si="1">ROUND(K12/L12,6)*100</f>
        <v>25.899299999999997</v>
      </c>
      <c r="O12" s="12">
        <f t="shared" ref="O12:O75" si="2">ROUND(M12/L12,6)*100</f>
        <v>31.814500000000002</v>
      </c>
      <c r="P12" s="3">
        <v>1553</v>
      </c>
      <c r="Q12" s="3">
        <v>1770</v>
      </c>
      <c r="R12" s="3">
        <v>1698</v>
      </c>
      <c r="S12" s="3">
        <v>1984</v>
      </c>
      <c r="T12" s="74">
        <v>2165</v>
      </c>
      <c r="U12" s="74">
        <f t="shared" ref="U12:U75" si="3">MAX(P12:T12)</f>
        <v>2165</v>
      </c>
      <c r="V12" s="5">
        <f t="shared" ref="V12:V75" si="4">ROUND(IF(100*(1-(G12/U12))&lt;0,0,100*(1-G12/U12)),2)</f>
        <v>1.94</v>
      </c>
      <c r="W12" s="68">
        <v>1296038</v>
      </c>
      <c r="X12" s="69">
        <v>1088676</v>
      </c>
      <c r="Y12" s="8">
        <v>2.2037237238164811</v>
      </c>
      <c r="Z12" s="9">
        <f t="shared" ref="Z12:Z75" si="5">ROUND(T12/Y12,4)</f>
        <v>982.428</v>
      </c>
      <c r="AA12" s="13">
        <f t="shared" ref="AA12:AA75" si="6">IF((AND(G12&gt;=10000,Z12&lt;150)),100,IF(AND(G12&lt;10000,Z12&lt;30),200,0))</f>
        <v>0</v>
      </c>
      <c r="AB12" s="10">
        <f t="shared" ref="AB12:AB75" si="7">ROUND(X$11/W$11,6)</f>
        <v>0.43202299999999999</v>
      </c>
      <c r="AC12" s="34" t="str">
        <f t="shared" ref="AC12:AC75" si="8">IF(AND(2500&lt;=G12,G12&lt;3000),(G12-2500)*0.002,"")</f>
        <v/>
      </c>
      <c r="AD12" s="34" t="str">
        <f t="shared" ref="AD12:AD75" si="9">IF(AND(10000&lt;=G12,G12&lt;11000),(11000-G12)*0.001,"")</f>
        <v/>
      </c>
      <c r="AE12" s="34">
        <f t="shared" ref="AE12:AE75" si="10">IF(G12&lt;2500, 410+(0.367*MAX(0,(G12-100))+AA12),"")</f>
        <v>1152.441</v>
      </c>
      <c r="AF12" s="34">
        <f t="shared" ref="AF12:AF75" si="11">IF(AND(AE12&lt;&gt;"",AE12&gt;630+AA12),630+AA12,AE12)</f>
        <v>630</v>
      </c>
      <c r="AG12" s="34">
        <f>IF((AND(2500&lt;=G12,G12&lt;11000)),1.15*(572.62+(5.026*N12)-(53.768*H12)+(14.022*V12)+AA12),0)</f>
        <v>0</v>
      </c>
      <c r="AH12" s="34" t="str">
        <f t="shared" ref="AH12:AH75" si="12">IF(G12&gt;=10000,1.15*((4.59*N12)+(0.622*O12)+(169.415*J12)+AA12+307.664),"")</f>
        <v/>
      </c>
      <c r="AI12" s="34" t="str">
        <f t="shared" ref="AI12:AI75" si="13">IF(AND(2500&lt;=G12,G12&lt;3000),(AC12*AG12)+(630*(1-AC12)),"")</f>
        <v/>
      </c>
      <c r="AJ12" s="65" t="str">
        <f t="shared" ref="AJ12:AJ75" si="14">IF(AND(10000&lt;=G12,G12&lt;11000),(AD12*AG12)+(AH12*(1-AD12)),"")</f>
        <v/>
      </c>
      <c r="AK12" s="37" t="str">
        <f t="shared" ref="AK12:AK75" si="15">IF(AND(AC12="",AD12=""),"",1)</f>
        <v/>
      </c>
      <c r="AL12" s="14">
        <f t="shared" ref="AL12:AL75" si="16">ROUND(IF(AK12="",MAX(AF12,AG12,AH12),MAX(AI12,AJ12)),2)</f>
        <v>630</v>
      </c>
      <c r="AM12" s="42">
        <f t="shared" ref="AM12:AM75" si="17">ROUND(AL12*AM$2,2)</f>
        <v>702.8</v>
      </c>
      <c r="AN12" s="15">
        <f t="shared" ref="AN12:AN75" si="18">ROUND(IF((AM12*G12)-(W12*AB12)&lt;0,0,(AM12*G12)-(W12*AB12)),0)</f>
        <v>932126</v>
      </c>
      <c r="AO12" s="43">
        <f t="shared" ref="AO12:AO75" si="19">$AO$11</f>
        <v>4.6442910472681925E-2</v>
      </c>
      <c r="AP12" s="16">
        <f t="shared" ref="AP12:AP75" si="20">(AN12-(D12-E12))*AO12</f>
        <v>7711.7523981678887</v>
      </c>
      <c r="AQ12" s="18">
        <v>0</v>
      </c>
      <c r="AR12" s="17">
        <f t="shared" ref="AR12:AR75" si="21">ROUND(MAX(IF((D12-E12)&lt;AN12,D12-E12+AP12+AQ12,AN12+AQ12),0),0)</f>
        <v>773790</v>
      </c>
      <c r="AS12" s="19">
        <f t="shared" ref="AS12:AS75" si="22">10*G12</f>
        <v>21230</v>
      </c>
      <c r="AT12" s="38">
        <f t="shared" ref="AT12:AT75" si="23">0.05*X12</f>
        <v>54433.8</v>
      </c>
      <c r="AU12" s="38">
        <f t="shared" ref="AU12:AU75" si="24">ROUND(MAX(D12-(IF(AND(E12&gt;0,AQ12=0),E12,0))-MIN(AS12:AT12)),0)</f>
        <v>744848</v>
      </c>
      <c r="AV12" s="20">
        <f t="shared" ref="AV12:AV75" si="25">MAX(AR12,AU12)</f>
        <v>773790</v>
      </c>
      <c r="AX12">
        <f t="shared" ref="AX12:AX75" si="26">IF(AV12&gt;0,1,0)</f>
        <v>1</v>
      </c>
    </row>
    <row r="13" spans="1:50" ht="15" customHeight="1">
      <c r="A13" s="2">
        <v>1</v>
      </c>
      <c r="B13" s="2">
        <v>700</v>
      </c>
      <c r="C13" s="1" t="s">
        <v>361</v>
      </c>
      <c r="D13" s="35">
        <v>123970</v>
      </c>
      <c r="E13" s="66">
        <v>0</v>
      </c>
      <c r="F13" s="7">
        <v>633</v>
      </c>
      <c r="G13" s="66">
        <v>622</v>
      </c>
      <c r="H13" s="63">
        <v>2.2549999999999999</v>
      </c>
      <c r="I13" s="65">
        <v>149</v>
      </c>
      <c r="J13" s="73">
        <f t="shared" si="0"/>
        <v>0.23949999999999999</v>
      </c>
      <c r="K13" s="65">
        <v>29</v>
      </c>
      <c r="L13" s="65">
        <v>534</v>
      </c>
      <c r="M13" s="61">
        <v>125</v>
      </c>
      <c r="N13" s="41">
        <f t="shared" si="1"/>
        <v>5.4306999999999999</v>
      </c>
      <c r="O13" s="41">
        <f t="shared" si="2"/>
        <v>23.408200000000001</v>
      </c>
      <c r="P13" s="3">
        <v>357</v>
      </c>
      <c r="Q13" s="3">
        <v>533</v>
      </c>
      <c r="R13" s="3">
        <v>469</v>
      </c>
      <c r="S13" s="3">
        <v>479</v>
      </c>
      <c r="T13" s="75">
        <v>633</v>
      </c>
      <c r="U13" s="74">
        <f t="shared" si="3"/>
        <v>633</v>
      </c>
      <c r="V13" s="42">
        <f t="shared" si="4"/>
        <v>1.74</v>
      </c>
      <c r="W13" s="68">
        <v>296858</v>
      </c>
      <c r="X13" s="69">
        <v>275080</v>
      </c>
      <c r="Y13" s="8">
        <v>1.5154097239060567</v>
      </c>
      <c r="Z13" s="37">
        <f t="shared" si="5"/>
        <v>417.7088</v>
      </c>
      <c r="AA13" s="65">
        <f t="shared" si="6"/>
        <v>0</v>
      </c>
      <c r="AB13" s="34">
        <f t="shared" si="7"/>
        <v>0.43202299999999999</v>
      </c>
      <c r="AC13" s="34" t="str">
        <f t="shared" si="8"/>
        <v/>
      </c>
      <c r="AD13" s="65" t="str">
        <f t="shared" si="9"/>
        <v/>
      </c>
      <c r="AE13" s="65">
        <f t="shared" si="10"/>
        <v>601.57399999999996</v>
      </c>
      <c r="AF13" s="65">
        <f t="shared" si="11"/>
        <v>601.57399999999996</v>
      </c>
      <c r="AG13" s="65">
        <f t="shared" ref="AG13:AG76" si="27">IF((AND(2500&lt;=G13,G13&lt;11000)),1.15*(572.62+(5.026*N13)-(53.768*H13)+(14.022*V13)+AA13),0)</f>
        <v>0</v>
      </c>
      <c r="AH13" s="34" t="str">
        <f t="shared" si="12"/>
        <v/>
      </c>
      <c r="AI13" s="34" t="str">
        <f t="shared" si="13"/>
        <v/>
      </c>
      <c r="AJ13" s="65" t="str">
        <f t="shared" si="14"/>
        <v/>
      </c>
      <c r="AK13" s="37" t="str">
        <f t="shared" si="15"/>
        <v/>
      </c>
      <c r="AL13" s="14">
        <f t="shared" si="16"/>
        <v>601.57000000000005</v>
      </c>
      <c r="AM13" s="42">
        <f t="shared" si="17"/>
        <v>671.08</v>
      </c>
      <c r="AN13" s="60">
        <f t="shared" si="18"/>
        <v>289162</v>
      </c>
      <c r="AO13" s="43">
        <f t="shared" si="19"/>
        <v>4.6442910472681925E-2</v>
      </c>
      <c r="AP13" s="66">
        <f t="shared" si="20"/>
        <v>7671.9972668032724</v>
      </c>
      <c r="AQ13" s="18">
        <v>0</v>
      </c>
      <c r="AR13" s="66">
        <f t="shared" si="21"/>
        <v>131642</v>
      </c>
      <c r="AS13" s="38">
        <f t="shared" si="22"/>
        <v>6220</v>
      </c>
      <c r="AT13" s="38">
        <f t="shared" si="23"/>
        <v>13754</v>
      </c>
      <c r="AU13" s="66">
        <f t="shared" si="24"/>
        <v>117750</v>
      </c>
      <c r="AV13" s="20">
        <f t="shared" si="25"/>
        <v>131642</v>
      </c>
      <c r="AX13" s="65">
        <f t="shared" si="26"/>
        <v>1</v>
      </c>
    </row>
    <row r="14" spans="1:50" ht="15" customHeight="1">
      <c r="A14" s="2">
        <v>1</v>
      </c>
      <c r="B14" s="2">
        <v>1300</v>
      </c>
      <c r="C14" s="1" t="s">
        <v>499</v>
      </c>
      <c r="D14" s="35">
        <v>13857</v>
      </c>
      <c r="E14" s="66">
        <v>0</v>
      </c>
      <c r="F14" s="7">
        <v>80</v>
      </c>
      <c r="G14" s="66">
        <v>73</v>
      </c>
      <c r="H14" s="63">
        <v>2</v>
      </c>
      <c r="I14" s="40">
        <v>0</v>
      </c>
      <c r="J14" s="73">
        <f t="shared" si="0"/>
        <v>0</v>
      </c>
      <c r="K14" s="65">
        <v>18</v>
      </c>
      <c r="L14" s="65">
        <v>50</v>
      </c>
      <c r="M14" s="61">
        <v>17</v>
      </c>
      <c r="N14" s="41">
        <f t="shared" si="1"/>
        <v>36</v>
      </c>
      <c r="O14" s="41">
        <f t="shared" si="2"/>
        <v>34</v>
      </c>
      <c r="P14" s="3">
        <v>70</v>
      </c>
      <c r="Q14" s="3">
        <v>81</v>
      </c>
      <c r="R14" s="3">
        <v>62</v>
      </c>
      <c r="S14" s="3">
        <v>65</v>
      </c>
      <c r="T14" s="75">
        <v>80</v>
      </c>
      <c r="U14" s="74">
        <f t="shared" si="3"/>
        <v>81</v>
      </c>
      <c r="V14" s="42">
        <f t="shared" si="4"/>
        <v>9.8800000000000008</v>
      </c>
      <c r="W14" s="68">
        <v>15863</v>
      </c>
      <c r="X14" s="69">
        <v>11998</v>
      </c>
      <c r="Y14" s="8">
        <v>0.35864953814457828</v>
      </c>
      <c r="Z14" s="37">
        <f t="shared" si="5"/>
        <v>223.059</v>
      </c>
      <c r="AA14" s="65">
        <f t="shared" si="6"/>
        <v>0</v>
      </c>
      <c r="AB14" s="34">
        <f t="shared" si="7"/>
        <v>0.43202299999999999</v>
      </c>
      <c r="AC14" s="34" t="str">
        <f t="shared" si="8"/>
        <v/>
      </c>
      <c r="AD14" s="65" t="str">
        <f t="shared" si="9"/>
        <v/>
      </c>
      <c r="AE14" s="65">
        <f t="shared" si="10"/>
        <v>410</v>
      </c>
      <c r="AF14" s="65">
        <f t="shared" si="11"/>
        <v>410</v>
      </c>
      <c r="AG14" s="65">
        <f t="shared" si="27"/>
        <v>0</v>
      </c>
      <c r="AH14" s="34" t="str">
        <f t="shared" si="12"/>
        <v/>
      </c>
      <c r="AI14" s="34" t="str">
        <f t="shared" si="13"/>
        <v/>
      </c>
      <c r="AJ14" s="65" t="str">
        <f t="shared" si="14"/>
        <v/>
      </c>
      <c r="AK14" s="37" t="str">
        <f t="shared" si="15"/>
        <v/>
      </c>
      <c r="AL14" s="14">
        <f t="shared" si="16"/>
        <v>410</v>
      </c>
      <c r="AM14" s="42">
        <f t="shared" si="17"/>
        <v>457.38</v>
      </c>
      <c r="AN14" s="60">
        <f t="shared" si="18"/>
        <v>26536</v>
      </c>
      <c r="AO14" s="43">
        <f t="shared" si="19"/>
        <v>4.6442910472681925E-2</v>
      </c>
      <c r="AP14" s="66">
        <f t="shared" si="20"/>
        <v>588.8496618831341</v>
      </c>
      <c r="AQ14" s="18">
        <v>0</v>
      </c>
      <c r="AR14" s="66">
        <f t="shared" si="21"/>
        <v>14446</v>
      </c>
      <c r="AS14" s="38">
        <f t="shared" si="22"/>
        <v>730</v>
      </c>
      <c r="AT14" s="38">
        <f t="shared" si="23"/>
        <v>599.9</v>
      </c>
      <c r="AU14" s="66">
        <f t="shared" si="24"/>
        <v>13257</v>
      </c>
      <c r="AV14" s="20">
        <f t="shared" si="25"/>
        <v>14446</v>
      </c>
      <c r="AX14" s="65">
        <f t="shared" si="26"/>
        <v>1</v>
      </c>
    </row>
    <row r="15" spans="1:50" ht="15" customHeight="1">
      <c r="A15" s="2">
        <v>1</v>
      </c>
      <c r="B15" s="2">
        <v>1400</v>
      </c>
      <c r="C15" s="1" t="s">
        <v>500</v>
      </c>
      <c r="D15" s="35">
        <v>94289</v>
      </c>
      <c r="E15" s="66">
        <v>0</v>
      </c>
      <c r="F15" s="7">
        <v>391</v>
      </c>
      <c r="G15" s="66">
        <v>381</v>
      </c>
      <c r="H15" s="63">
        <v>2.1280000000000001</v>
      </c>
      <c r="I15" s="65">
        <v>450</v>
      </c>
      <c r="J15" s="73">
        <f t="shared" si="0"/>
        <v>1.1811</v>
      </c>
      <c r="K15" s="65">
        <v>18</v>
      </c>
      <c r="L15" s="65">
        <v>210</v>
      </c>
      <c r="M15" s="61">
        <v>96</v>
      </c>
      <c r="N15" s="41">
        <f t="shared" si="1"/>
        <v>8.5714000000000006</v>
      </c>
      <c r="O15" s="41">
        <f t="shared" si="2"/>
        <v>45.714300000000001</v>
      </c>
      <c r="P15" s="3">
        <v>331</v>
      </c>
      <c r="Q15" s="3">
        <v>447</v>
      </c>
      <c r="R15" s="3">
        <v>376</v>
      </c>
      <c r="S15" s="3">
        <v>404</v>
      </c>
      <c r="T15" s="75">
        <v>391</v>
      </c>
      <c r="U15" s="74">
        <f t="shared" si="3"/>
        <v>447</v>
      </c>
      <c r="V15" s="42">
        <f t="shared" si="4"/>
        <v>14.77</v>
      </c>
      <c r="W15" s="68">
        <v>217857</v>
      </c>
      <c r="X15" s="69">
        <v>249996</v>
      </c>
      <c r="Y15" s="8">
        <v>2.1073155551299854</v>
      </c>
      <c r="Z15" s="37">
        <f t="shared" si="5"/>
        <v>185.54409999999999</v>
      </c>
      <c r="AA15" s="65">
        <f t="shared" si="6"/>
        <v>0</v>
      </c>
      <c r="AB15" s="34">
        <f t="shared" si="7"/>
        <v>0.43202299999999999</v>
      </c>
      <c r="AC15" s="34" t="str">
        <f t="shared" si="8"/>
        <v/>
      </c>
      <c r="AD15" s="65" t="str">
        <f t="shared" si="9"/>
        <v/>
      </c>
      <c r="AE15" s="65">
        <f t="shared" si="10"/>
        <v>513.12699999999995</v>
      </c>
      <c r="AF15" s="65">
        <f t="shared" si="11"/>
        <v>513.12699999999995</v>
      </c>
      <c r="AG15" s="65">
        <f t="shared" si="27"/>
        <v>0</v>
      </c>
      <c r="AH15" s="34" t="str">
        <f t="shared" si="12"/>
        <v/>
      </c>
      <c r="AI15" s="34" t="str">
        <f t="shared" si="13"/>
        <v/>
      </c>
      <c r="AJ15" s="65" t="str">
        <f t="shared" si="14"/>
        <v/>
      </c>
      <c r="AK15" s="37" t="str">
        <f t="shared" si="15"/>
        <v/>
      </c>
      <c r="AL15" s="14">
        <f t="shared" si="16"/>
        <v>513.13</v>
      </c>
      <c r="AM15" s="42">
        <f t="shared" si="17"/>
        <v>572.41999999999996</v>
      </c>
      <c r="AN15" s="60">
        <f t="shared" si="18"/>
        <v>123973</v>
      </c>
      <c r="AO15" s="43">
        <f t="shared" si="19"/>
        <v>4.6442910472681925E-2</v>
      </c>
      <c r="AP15" s="66">
        <f t="shared" si="20"/>
        <v>1378.6113544710902</v>
      </c>
      <c r="AQ15" s="18">
        <v>0</v>
      </c>
      <c r="AR15" s="66">
        <f t="shared" si="21"/>
        <v>95668</v>
      </c>
      <c r="AS15" s="38">
        <f t="shared" si="22"/>
        <v>3810</v>
      </c>
      <c r="AT15" s="38">
        <f t="shared" si="23"/>
        <v>12499.800000000001</v>
      </c>
      <c r="AU15" s="66">
        <f t="shared" si="24"/>
        <v>90479</v>
      </c>
      <c r="AV15" s="20">
        <f t="shared" si="25"/>
        <v>95668</v>
      </c>
      <c r="AX15" s="65">
        <f t="shared" si="26"/>
        <v>1</v>
      </c>
    </row>
    <row r="16" spans="1:50" ht="15" customHeight="1">
      <c r="A16" s="2">
        <v>1</v>
      </c>
      <c r="B16" s="2">
        <v>1500</v>
      </c>
      <c r="C16" s="1" t="s">
        <v>604</v>
      </c>
      <c r="D16" s="35">
        <v>22499</v>
      </c>
      <c r="E16" s="66">
        <v>0</v>
      </c>
      <c r="F16" s="7">
        <v>167</v>
      </c>
      <c r="G16" s="66">
        <v>152</v>
      </c>
      <c r="H16" s="63">
        <v>2.2029999999999998</v>
      </c>
      <c r="I16" s="65">
        <v>49</v>
      </c>
      <c r="J16" s="73">
        <f t="shared" si="0"/>
        <v>0.32240000000000002</v>
      </c>
      <c r="K16" s="65">
        <v>41</v>
      </c>
      <c r="L16" s="65">
        <v>152</v>
      </c>
      <c r="M16" s="61">
        <v>72</v>
      </c>
      <c r="N16" s="41">
        <f t="shared" si="1"/>
        <v>26.973700000000001</v>
      </c>
      <c r="O16" s="41">
        <f t="shared" si="2"/>
        <v>47.368400000000001</v>
      </c>
      <c r="P16" s="3">
        <v>149</v>
      </c>
      <c r="Q16" s="3">
        <v>155</v>
      </c>
      <c r="R16" s="3">
        <v>144</v>
      </c>
      <c r="S16" s="3">
        <v>118</v>
      </c>
      <c r="T16" s="75">
        <v>167</v>
      </c>
      <c r="U16" s="74">
        <f t="shared" si="3"/>
        <v>167</v>
      </c>
      <c r="V16" s="42">
        <f t="shared" si="4"/>
        <v>8.98</v>
      </c>
      <c r="W16" s="68">
        <v>76093</v>
      </c>
      <c r="X16" s="69">
        <v>88317</v>
      </c>
      <c r="Y16" s="8">
        <v>0.64667210813331955</v>
      </c>
      <c r="Z16" s="37">
        <f t="shared" si="5"/>
        <v>258.24520000000001</v>
      </c>
      <c r="AA16" s="65">
        <f t="shared" si="6"/>
        <v>0</v>
      </c>
      <c r="AB16" s="34">
        <f t="shared" si="7"/>
        <v>0.43202299999999999</v>
      </c>
      <c r="AC16" s="34" t="str">
        <f t="shared" si="8"/>
        <v/>
      </c>
      <c r="AD16" s="65" t="str">
        <f t="shared" si="9"/>
        <v/>
      </c>
      <c r="AE16" s="65">
        <f t="shared" si="10"/>
        <v>429.084</v>
      </c>
      <c r="AF16" s="65">
        <f t="shared" si="11"/>
        <v>429.084</v>
      </c>
      <c r="AG16" s="65">
        <f t="shared" si="27"/>
        <v>0</v>
      </c>
      <c r="AH16" s="34" t="str">
        <f t="shared" si="12"/>
        <v/>
      </c>
      <c r="AI16" s="34" t="str">
        <f t="shared" si="13"/>
        <v/>
      </c>
      <c r="AJ16" s="65" t="str">
        <f t="shared" si="14"/>
        <v/>
      </c>
      <c r="AK16" s="37" t="str">
        <f t="shared" si="15"/>
        <v/>
      </c>
      <c r="AL16" s="14">
        <f t="shared" si="16"/>
        <v>429.08</v>
      </c>
      <c r="AM16" s="42">
        <f t="shared" si="17"/>
        <v>478.66</v>
      </c>
      <c r="AN16" s="60">
        <f t="shared" si="18"/>
        <v>39882</v>
      </c>
      <c r="AO16" s="43">
        <f t="shared" si="19"/>
        <v>4.6442910472681925E-2</v>
      </c>
      <c r="AP16" s="66">
        <f t="shared" si="20"/>
        <v>807.31711274662996</v>
      </c>
      <c r="AQ16" s="18">
        <v>0</v>
      </c>
      <c r="AR16" s="66">
        <f t="shared" si="21"/>
        <v>23306</v>
      </c>
      <c r="AS16" s="38">
        <f t="shared" si="22"/>
        <v>1520</v>
      </c>
      <c r="AT16" s="38">
        <f t="shared" si="23"/>
        <v>4415.8500000000004</v>
      </c>
      <c r="AU16" s="66">
        <f t="shared" si="24"/>
        <v>20979</v>
      </c>
      <c r="AV16" s="20">
        <f t="shared" si="25"/>
        <v>23306</v>
      </c>
      <c r="AX16" s="65">
        <f t="shared" si="26"/>
        <v>1</v>
      </c>
    </row>
    <row r="17" spans="1:50" ht="15" customHeight="1">
      <c r="A17" s="2">
        <v>1</v>
      </c>
      <c r="B17" s="2">
        <v>2000</v>
      </c>
      <c r="C17" s="1" t="s">
        <v>752</v>
      </c>
      <c r="D17" s="35">
        <v>18182</v>
      </c>
      <c r="E17" s="66">
        <v>0</v>
      </c>
      <c r="F17" s="7">
        <v>94</v>
      </c>
      <c r="G17" s="66">
        <v>79</v>
      </c>
      <c r="H17" s="63">
        <v>2.3239999999999998</v>
      </c>
      <c r="I17" s="65"/>
      <c r="J17" s="73">
        <f t="shared" si="0"/>
        <v>0</v>
      </c>
      <c r="K17" s="65">
        <v>9</v>
      </c>
      <c r="L17" s="65">
        <v>66</v>
      </c>
      <c r="M17" s="61">
        <v>6</v>
      </c>
      <c r="N17" s="41">
        <f t="shared" si="1"/>
        <v>13.636400000000002</v>
      </c>
      <c r="O17" s="41">
        <f t="shared" si="2"/>
        <v>9.0908999999999995</v>
      </c>
      <c r="P17" s="3">
        <v>100</v>
      </c>
      <c r="Q17" s="3">
        <v>83</v>
      </c>
      <c r="R17" s="3">
        <v>53</v>
      </c>
      <c r="S17" s="3">
        <v>59</v>
      </c>
      <c r="T17" s="75">
        <v>94</v>
      </c>
      <c r="U17" s="74">
        <f t="shared" si="3"/>
        <v>100</v>
      </c>
      <c r="V17" s="42">
        <f t="shared" si="4"/>
        <v>21</v>
      </c>
      <c r="W17" s="68">
        <v>46229</v>
      </c>
      <c r="X17" s="69">
        <v>31723</v>
      </c>
      <c r="Y17" s="8">
        <v>3.575813478672488</v>
      </c>
      <c r="Z17" s="37">
        <f t="shared" si="5"/>
        <v>26.287700000000001</v>
      </c>
      <c r="AA17" s="65">
        <f t="shared" si="6"/>
        <v>200</v>
      </c>
      <c r="AB17" s="34">
        <f t="shared" si="7"/>
        <v>0.43202299999999999</v>
      </c>
      <c r="AC17" s="34" t="str">
        <f t="shared" si="8"/>
        <v/>
      </c>
      <c r="AD17" s="65" t="str">
        <f t="shared" si="9"/>
        <v/>
      </c>
      <c r="AE17" s="65">
        <f t="shared" si="10"/>
        <v>610</v>
      </c>
      <c r="AF17" s="65">
        <f t="shared" si="11"/>
        <v>610</v>
      </c>
      <c r="AG17" s="65">
        <f t="shared" si="27"/>
        <v>0</v>
      </c>
      <c r="AH17" s="34" t="str">
        <f t="shared" si="12"/>
        <v/>
      </c>
      <c r="AI17" s="34" t="str">
        <f t="shared" si="13"/>
        <v/>
      </c>
      <c r="AJ17" s="65" t="str">
        <f t="shared" si="14"/>
        <v/>
      </c>
      <c r="AK17" s="37" t="str">
        <f t="shared" si="15"/>
        <v/>
      </c>
      <c r="AL17" s="14">
        <f t="shared" si="16"/>
        <v>610</v>
      </c>
      <c r="AM17" s="42">
        <f t="shared" si="17"/>
        <v>680.49</v>
      </c>
      <c r="AN17" s="60">
        <f t="shared" si="18"/>
        <v>33787</v>
      </c>
      <c r="AO17" s="43">
        <f t="shared" si="19"/>
        <v>4.6442910472681925E-2</v>
      </c>
      <c r="AP17" s="66">
        <f t="shared" si="20"/>
        <v>724.74161792620146</v>
      </c>
      <c r="AQ17" s="18">
        <v>0</v>
      </c>
      <c r="AR17" s="66">
        <f t="shared" si="21"/>
        <v>18907</v>
      </c>
      <c r="AS17" s="38">
        <f t="shared" si="22"/>
        <v>790</v>
      </c>
      <c r="AT17" s="38">
        <f t="shared" si="23"/>
        <v>1586.15</v>
      </c>
      <c r="AU17" s="66">
        <f t="shared" si="24"/>
        <v>17392</v>
      </c>
      <c r="AV17" s="20">
        <f t="shared" si="25"/>
        <v>18907</v>
      </c>
      <c r="AX17" s="65">
        <f t="shared" si="26"/>
        <v>1</v>
      </c>
    </row>
    <row r="18" spans="1:50" ht="15" customHeight="1">
      <c r="A18" s="2">
        <v>2</v>
      </c>
      <c r="B18" s="2">
        <v>100</v>
      </c>
      <c r="C18" s="1" t="s">
        <v>19</v>
      </c>
      <c r="D18" s="35">
        <v>1976993</v>
      </c>
      <c r="E18" s="66">
        <v>0</v>
      </c>
      <c r="F18" s="7">
        <v>17142</v>
      </c>
      <c r="G18" s="66">
        <v>18573</v>
      </c>
      <c r="H18" s="63">
        <v>2.3540000000000001</v>
      </c>
      <c r="I18" s="65">
        <v>15397</v>
      </c>
      <c r="J18" s="73">
        <f t="shared" si="0"/>
        <v>0.82899999999999996</v>
      </c>
      <c r="K18" s="65">
        <v>662</v>
      </c>
      <c r="L18" s="65">
        <v>7516</v>
      </c>
      <c r="M18" s="61">
        <v>2602</v>
      </c>
      <c r="N18" s="41">
        <f t="shared" si="1"/>
        <v>8.8079000000000001</v>
      </c>
      <c r="O18" s="41">
        <f t="shared" si="2"/>
        <v>34.619499999999995</v>
      </c>
      <c r="P18" s="3">
        <v>13298</v>
      </c>
      <c r="Q18" s="3">
        <v>15634</v>
      </c>
      <c r="R18" s="3">
        <v>17192</v>
      </c>
      <c r="S18" s="3">
        <v>18076</v>
      </c>
      <c r="T18" s="74">
        <v>17142</v>
      </c>
      <c r="U18" s="74">
        <f t="shared" si="3"/>
        <v>18076</v>
      </c>
      <c r="V18" s="42">
        <f t="shared" si="4"/>
        <v>0</v>
      </c>
      <c r="W18" s="68">
        <v>20429259</v>
      </c>
      <c r="X18" s="69">
        <v>7028707</v>
      </c>
      <c r="Y18" s="8">
        <v>7.2073009604677702</v>
      </c>
      <c r="Z18" s="37">
        <f t="shared" si="5"/>
        <v>2378.4216000000001</v>
      </c>
      <c r="AA18" s="65">
        <f t="shared" si="6"/>
        <v>0</v>
      </c>
      <c r="AB18" s="34">
        <f t="shared" si="7"/>
        <v>0.43202299999999999</v>
      </c>
      <c r="AC18" s="34" t="str">
        <f t="shared" si="8"/>
        <v/>
      </c>
      <c r="AD18" s="65" t="str">
        <f t="shared" si="9"/>
        <v/>
      </c>
      <c r="AE18" s="65" t="str">
        <f t="shared" si="10"/>
        <v/>
      </c>
      <c r="AF18" s="65" t="str">
        <f t="shared" si="11"/>
        <v/>
      </c>
      <c r="AG18" s="65">
        <f t="shared" si="27"/>
        <v>0</v>
      </c>
      <c r="AH18" s="34">
        <f t="shared" si="12"/>
        <v>586.58121874999995</v>
      </c>
      <c r="AI18" s="34" t="str">
        <f t="shared" si="13"/>
        <v/>
      </c>
      <c r="AJ18" s="65" t="str">
        <f t="shared" si="14"/>
        <v/>
      </c>
      <c r="AK18" s="37" t="str">
        <f t="shared" si="15"/>
        <v/>
      </c>
      <c r="AL18" s="14">
        <f t="shared" si="16"/>
        <v>586.58000000000004</v>
      </c>
      <c r="AM18" s="42">
        <f t="shared" si="17"/>
        <v>654.36</v>
      </c>
      <c r="AN18" s="60">
        <f t="shared" si="18"/>
        <v>3327519</v>
      </c>
      <c r="AO18" s="43">
        <f t="shared" si="19"/>
        <v>4.6442910472681925E-2</v>
      </c>
      <c r="AP18" s="66">
        <f t="shared" si="20"/>
        <v>62722.358109029228</v>
      </c>
      <c r="AQ18" s="18">
        <v>0</v>
      </c>
      <c r="AR18" s="66">
        <f t="shared" si="21"/>
        <v>2039715</v>
      </c>
      <c r="AS18" s="38">
        <f t="shared" si="22"/>
        <v>185730</v>
      </c>
      <c r="AT18" s="38">
        <f t="shared" si="23"/>
        <v>351435.35000000003</v>
      </c>
      <c r="AU18" s="66">
        <f t="shared" si="24"/>
        <v>1791263</v>
      </c>
      <c r="AV18" s="20">
        <f t="shared" si="25"/>
        <v>2039715</v>
      </c>
      <c r="AX18" s="65">
        <f t="shared" si="26"/>
        <v>1</v>
      </c>
    </row>
    <row r="19" spans="1:50" ht="15" customHeight="1">
      <c r="A19" s="2">
        <v>2</v>
      </c>
      <c r="B19" s="2">
        <v>200</v>
      </c>
      <c r="C19" s="1" t="s">
        <v>62</v>
      </c>
      <c r="D19" s="35">
        <v>58069</v>
      </c>
      <c r="E19" s="66">
        <v>0</v>
      </c>
      <c r="F19" s="7">
        <v>466</v>
      </c>
      <c r="G19" s="66">
        <v>505</v>
      </c>
      <c r="H19" s="63">
        <v>2.7749999999999999</v>
      </c>
      <c r="I19" s="65">
        <v>132</v>
      </c>
      <c r="J19" s="73">
        <f t="shared" si="0"/>
        <v>0.26140000000000002</v>
      </c>
      <c r="K19" s="65">
        <v>37</v>
      </c>
      <c r="L19" s="65">
        <v>160</v>
      </c>
      <c r="M19" s="61">
        <v>14</v>
      </c>
      <c r="N19" s="41">
        <f t="shared" si="1"/>
        <v>23.125</v>
      </c>
      <c r="O19" s="41">
        <f t="shared" si="2"/>
        <v>8.75</v>
      </c>
      <c r="P19" s="3">
        <v>311</v>
      </c>
      <c r="Q19" s="3">
        <v>272</v>
      </c>
      <c r="R19" s="3">
        <v>394</v>
      </c>
      <c r="S19" s="3">
        <v>443</v>
      </c>
      <c r="T19" s="75">
        <v>466</v>
      </c>
      <c r="U19" s="74">
        <f t="shared" si="3"/>
        <v>466</v>
      </c>
      <c r="V19" s="42">
        <f t="shared" si="4"/>
        <v>0</v>
      </c>
      <c r="W19" s="68">
        <v>469360</v>
      </c>
      <c r="X19" s="69">
        <v>253234</v>
      </c>
      <c r="Y19" s="8">
        <v>0.96649019223255084</v>
      </c>
      <c r="Z19" s="37">
        <f t="shared" si="5"/>
        <v>482.15699999999998</v>
      </c>
      <c r="AA19" s="65">
        <f t="shared" si="6"/>
        <v>0</v>
      </c>
      <c r="AB19" s="34">
        <f t="shared" si="7"/>
        <v>0.43202299999999999</v>
      </c>
      <c r="AC19" s="34" t="str">
        <f t="shared" si="8"/>
        <v/>
      </c>
      <c r="AD19" s="65" t="str">
        <f t="shared" si="9"/>
        <v/>
      </c>
      <c r="AE19" s="65">
        <f t="shared" si="10"/>
        <v>558.63499999999999</v>
      </c>
      <c r="AF19" s="65">
        <f t="shared" si="11"/>
        <v>558.63499999999999</v>
      </c>
      <c r="AG19" s="65">
        <f t="shared" si="27"/>
        <v>0</v>
      </c>
      <c r="AH19" s="34" t="str">
        <f t="shared" si="12"/>
        <v/>
      </c>
      <c r="AI19" s="34" t="str">
        <f t="shared" si="13"/>
        <v/>
      </c>
      <c r="AJ19" s="65" t="str">
        <f t="shared" si="14"/>
        <v/>
      </c>
      <c r="AK19" s="37" t="str">
        <f t="shared" si="15"/>
        <v/>
      </c>
      <c r="AL19" s="14">
        <f t="shared" si="16"/>
        <v>558.64</v>
      </c>
      <c r="AM19" s="42">
        <f t="shared" si="17"/>
        <v>623.19000000000005</v>
      </c>
      <c r="AN19" s="60">
        <f t="shared" si="18"/>
        <v>111937</v>
      </c>
      <c r="AO19" s="43">
        <f t="shared" si="19"/>
        <v>4.6442910472681925E-2</v>
      </c>
      <c r="AP19" s="66">
        <f t="shared" si="20"/>
        <v>2501.7867013424298</v>
      </c>
      <c r="AQ19" s="18">
        <v>0</v>
      </c>
      <c r="AR19" s="66">
        <f t="shared" si="21"/>
        <v>60571</v>
      </c>
      <c r="AS19" s="38">
        <f t="shared" si="22"/>
        <v>5050</v>
      </c>
      <c r="AT19" s="38">
        <f t="shared" si="23"/>
        <v>12661.7</v>
      </c>
      <c r="AU19" s="66">
        <f t="shared" si="24"/>
        <v>53019</v>
      </c>
      <c r="AV19" s="20">
        <f t="shared" si="25"/>
        <v>60571</v>
      </c>
      <c r="AX19" s="65">
        <f t="shared" si="26"/>
        <v>1</v>
      </c>
    </row>
    <row r="20" spans="1:50" ht="15" customHeight="1">
      <c r="A20" s="2">
        <v>2</v>
      </c>
      <c r="B20" s="2">
        <v>300</v>
      </c>
      <c r="C20" s="1" t="s">
        <v>17</v>
      </c>
      <c r="D20" s="35">
        <v>0</v>
      </c>
      <c r="E20" s="66">
        <v>0</v>
      </c>
      <c r="F20" s="7">
        <v>30598</v>
      </c>
      <c r="G20" s="66">
        <v>32728</v>
      </c>
      <c r="H20" s="63">
        <v>3.0960000000000001</v>
      </c>
      <c r="I20" s="65">
        <v>6145</v>
      </c>
      <c r="J20" s="73">
        <f t="shared" si="0"/>
        <v>0.18779999999999999</v>
      </c>
      <c r="K20" s="65">
        <v>100</v>
      </c>
      <c r="L20" s="65">
        <v>10824</v>
      </c>
      <c r="M20" s="61">
        <v>663</v>
      </c>
      <c r="N20" s="41">
        <f t="shared" si="1"/>
        <v>0.92390000000000005</v>
      </c>
      <c r="O20" s="41">
        <f t="shared" si="2"/>
        <v>6.1253000000000002</v>
      </c>
      <c r="P20" s="3">
        <v>0</v>
      </c>
      <c r="Q20" s="3">
        <v>9387</v>
      </c>
      <c r="R20" s="3">
        <v>15216</v>
      </c>
      <c r="S20" s="3">
        <v>26588</v>
      </c>
      <c r="T20" s="74">
        <v>30598</v>
      </c>
      <c r="U20" s="74">
        <f t="shared" si="3"/>
        <v>30598</v>
      </c>
      <c r="V20" s="42">
        <f t="shared" si="4"/>
        <v>0</v>
      </c>
      <c r="W20" s="68">
        <v>38164907</v>
      </c>
      <c r="X20" s="69">
        <v>13104044</v>
      </c>
      <c r="Y20" s="8">
        <v>34.830099598917059</v>
      </c>
      <c r="Z20" s="37">
        <f t="shared" si="5"/>
        <v>878.49300000000005</v>
      </c>
      <c r="AA20" s="65">
        <f t="shared" si="6"/>
        <v>0</v>
      </c>
      <c r="AB20" s="34">
        <f t="shared" si="7"/>
        <v>0.43202299999999999</v>
      </c>
      <c r="AC20" s="34" t="str">
        <f t="shared" si="8"/>
        <v/>
      </c>
      <c r="AD20" s="65" t="str">
        <f t="shared" si="9"/>
        <v/>
      </c>
      <c r="AE20" s="65" t="str">
        <f t="shared" si="10"/>
        <v/>
      </c>
      <c r="AF20" s="65" t="str">
        <f t="shared" si="11"/>
        <v/>
      </c>
      <c r="AG20" s="65">
        <f t="shared" si="27"/>
        <v>0</v>
      </c>
      <c r="AH20" s="34">
        <f t="shared" si="12"/>
        <v>399.66039078999995</v>
      </c>
      <c r="AI20" s="34" t="str">
        <f t="shared" si="13"/>
        <v/>
      </c>
      <c r="AJ20" s="65" t="str">
        <f t="shared" si="14"/>
        <v/>
      </c>
      <c r="AK20" s="37" t="str">
        <f t="shared" si="15"/>
        <v/>
      </c>
      <c r="AL20" s="14">
        <f t="shared" si="16"/>
        <v>399.66</v>
      </c>
      <c r="AM20" s="42">
        <f t="shared" si="17"/>
        <v>445.84</v>
      </c>
      <c r="AN20" s="60">
        <f t="shared" si="18"/>
        <v>0</v>
      </c>
      <c r="AO20" s="43">
        <f t="shared" si="19"/>
        <v>4.6442910472681925E-2</v>
      </c>
      <c r="AP20" s="66">
        <f t="shared" si="20"/>
        <v>0</v>
      </c>
      <c r="AQ20" s="18">
        <v>0</v>
      </c>
      <c r="AR20" s="66">
        <f t="shared" si="21"/>
        <v>0</v>
      </c>
      <c r="AS20" s="38">
        <f t="shared" si="22"/>
        <v>327280</v>
      </c>
      <c r="AT20" s="38">
        <f t="shared" si="23"/>
        <v>655202.20000000007</v>
      </c>
      <c r="AU20" s="66">
        <f t="shared" si="24"/>
        <v>-327280</v>
      </c>
      <c r="AV20" s="20">
        <f t="shared" si="25"/>
        <v>0</v>
      </c>
      <c r="AX20" s="65">
        <f t="shared" si="26"/>
        <v>0</v>
      </c>
    </row>
    <row r="21" spans="1:50" ht="15" customHeight="1">
      <c r="A21" s="2">
        <v>2</v>
      </c>
      <c r="B21" s="2">
        <v>400</v>
      </c>
      <c r="C21" s="1" t="s">
        <v>126</v>
      </c>
      <c r="D21" s="35">
        <v>84536</v>
      </c>
      <c r="E21" s="66">
        <v>0</v>
      </c>
      <c r="F21" s="7">
        <v>3792</v>
      </c>
      <c r="G21" s="66">
        <v>4047</v>
      </c>
      <c r="H21" s="63">
        <v>2.9180000000000001</v>
      </c>
      <c r="I21" s="65">
        <v>504</v>
      </c>
      <c r="J21" s="73">
        <f t="shared" si="0"/>
        <v>0.1245</v>
      </c>
      <c r="K21" s="65">
        <v>17</v>
      </c>
      <c r="L21" s="65">
        <v>1341</v>
      </c>
      <c r="M21" s="61">
        <v>106</v>
      </c>
      <c r="N21" s="41">
        <f t="shared" si="1"/>
        <v>1.2677</v>
      </c>
      <c r="O21" s="41">
        <f t="shared" si="2"/>
        <v>7.9045000000000005</v>
      </c>
      <c r="P21" s="3">
        <v>534</v>
      </c>
      <c r="Q21" s="3">
        <v>734</v>
      </c>
      <c r="R21" s="3">
        <v>1633</v>
      </c>
      <c r="S21" s="3">
        <v>3202</v>
      </c>
      <c r="T21" s="74">
        <v>3792</v>
      </c>
      <c r="U21" s="74">
        <f t="shared" si="3"/>
        <v>3792</v>
      </c>
      <c r="V21" s="42">
        <f t="shared" si="4"/>
        <v>0</v>
      </c>
      <c r="W21" s="68">
        <v>4897481</v>
      </c>
      <c r="X21" s="69">
        <v>2707368</v>
      </c>
      <c r="Y21" s="8">
        <v>2.4065381770108587</v>
      </c>
      <c r="Z21" s="37">
        <f t="shared" si="5"/>
        <v>1575.7074</v>
      </c>
      <c r="AA21" s="65">
        <f t="shared" si="6"/>
        <v>0</v>
      </c>
      <c r="AB21" s="34">
        <f t="shared" si="7"/>
        <v>0.43202299999999999</v>
      </c>
      <c r="AC21" s="34" t="str">
        <f t="shared" si="8"/>
        <v/>
      </c>
      <c r="AD21" s="65" t="str">
        <f t="shared" si="9"/>
        <v/>
      </c>
      <c r="AE21" s="65" t="str">
        <f t="shared" si="10"/>
        <v/>
      </c>
      <c r="AF21" s="65" t="str">
        <f t="shared" si="11"/>
        <v/>
      </c>
      <c r="AG21" s="65">
        <f t="shared" si="27"/>
        <v>485.41090162999996</v>
      </c>
      <c r="AH21" s="34" t="str">
        <f t="shared" si="12"/>
        <v/>
      </c>
      <c r="AI21" s="34" t="str">
        <f t="shared" si="13"/>
        <v/>
      </c>
      <c r="AJ21" s="65" t="str">
        <f t="shared" si="14"/>
        <v/>
      </c>
      <c r="AK21" s="37" t="str">
        <f t="shared" si="15"/>
        <v/>
      </c>
      <c r="AL21" s="14">
        <f t="shared" si="16"/>
        <v>485.41</v>
      </c>
      <c r="AM21" s="42">
        <f t="shared" si="17"/>
        <v>541.5</v>
      </c>
      <c r="AN21" s="60">
        <f t="shared" si="18"/>
        <v>75626</v>
      </c>
      <c r="AO21" s="43">
        <f t="shared" si="19"/>
        <v>4.6442910472681925E-2</v>
      </c>
      <c r="AP21" s="66">
        <f t="shared" si="20"/>
        <v>-413.80633231159595</v>
      </c>
      <c r="AQ21" s="18">
        <v>0</v>
      </c>
      <c r="AR21" s="66">
        <f t="shared" si="21"/>
        <v>75626</v>
      </c>
      <c r="AS21" s="38">
        <f t="shared" si="22"/>
        <v>40470</v>
      </c>
      <c r="AT21" s="38">
        <f t="shared" si="23"/>
        <v>135368.4</v>
      </c>
      <c r="AU21" s="66">
        <f t="shared" si="24"/>
        <v>44066</v>
      </c>
      <c r="AV21" s="20">
        <f t="shared" si="25"/>
        <v>75626</v>
      </c>
      <c r="AX21" s="65">
        <f t="shared" si="26"/>
        <v>1</v>
      </c>
    </row>
    <row r="22" spans="1:50" ht="15" customHeight="1">
      <c r="A22" s="2">
        <v>2</v>
      </c>
      <c r="B22" s="2">
        <v>500</v>
      </c>
      <c r="C22" s="1" t="s">
        <v>160</v>
      </c>
      <c r="D22" s="35">
        <v>1796904</v>
      </c>
      <c r="E22" s="66">
        <v>0</v>
      </c>
      <c r="F22" s="7">
        <v>19496</v>
      </c>
      <c r="G22" s="66">
        <v>20840</v>
      </c>
      <c r="H22" s="63">
        <v>2.46</v>
      </c>
      <c r="I22" s="65">
        <v>3920</v>
      </c>
      <c r="J22" s="73">
        <f t="shared" si="0"/>
        <v>0.18809999999999999</v>
      </c>
      <c r="K22" s="65">
        <v>1143</v>
      </c>
      <c r="L22" s="65">
        <v>8436</v>
      </c>
      <c r="M22" s="61">
        <v>4687</v>
      </c>
      <c r="N22" s="41">
        <f t="shared" si="1"/>
        <v>13.549099999999999</v>
      </c>
      <c r="O22" s="41">
        <f t="shared" si="2"/>
        <v>55.559499999999993</v>
      </c>
      <c r="P22" s="3">
        <v>23997</v>
      </c>
      <c r="Q22" s="3">
        <v>20029</v>
      </c>
      <c r="R22" s="3">
        <v>18910</v>
      </c>
      <c r="S22" s="3">
        <v>18520</v>
      </c>
      <c r="T22" s="74">
        <v>19496</v>
      </c>
      <c r="U22" s="74">
        <f t="shared" si="3"/>
        <v>23997</v>
      </c>
      <c r="V22" s="42">
        <f t="shared" si="4"/>
        <v>13.16</v>
      </c>
      <c r="W22" s="68">
        <v>19090058</v>
      </c>
      <c r="X22" s="69">
        <v>11932366</v>
      </c>
      <c r="Y22" s="8">
        <v>3.5201665027019429</v>
      </c>
      <c r="Z22" s="37">
        <f t="shared" si="5"/>
        <v>5538.3743999999997</v>
      </c>
      <c r="AA22" s="65">
        <f t="shared" si="6"/>
        <v>0</v>
      </c>
      <c r="AB22" s="34">
        <f t="shared" si="7"/>
        <v>0.43202299999999999</v>
      </c>
      <c r="AC22" s="34" t="str">
        <f t="shared" si="8"/>
        <v/>
      </c>
      <c r="AD22" s="65" t="str">
        <f t="shared" si="9"/>
        <v/>
      </c>
      <c r="AE22" s="65" t="str">
        <f t="shared" si="10"/>
        <v/>
      </c>
      <c r="AF22" s="65" t="str">
        <f t="shared" si="11"/>
        <v/>
      </c>
      <c r="AG22" s="65">
        <f t="shared" si="27"/>
        <v>0</v>
      </c>
      <c r="AH22" s="34">
        <f t="shared" si="12"/>
        <v>501.72124042499996</v>
      </c>
      <c r="AI22" s="34" t="str">
        <f t="shared" si="13"/>
        <v/>
      </c>
      <c r="AJ22" s="65" t="str">
        <f t="shared" si="14"/>
        <v/>
      </c>
      <c r="AK22" s="37" t="str">
        <f t="shared" si="15"/>
        <v/>
      </c>
      <c r="AL22" s="14">
        <f t="shared" si="16"/>
        <v>501.72</v>
      </c>
      <c r="AM22" s="42">
        <f t="shared" si="17"/>
        <v>559.69000000000005</v>
      </c>
      <c r="AN22" s="60">
        <f t="shared" si="18"/>
        <v>3416595</v>
      </c>
      <c r="AO22" s="43">
        <f t="shared" si="19"/>
        <v>4.6442910472681925E-2</v>
      </c>
      <c r="AP22" s="66">
        <f t="shared" si="20"/>
        <v>75223.164106408658</v>
      </c>
      <c r="AQ22" s="18">
        <v>0</v>
      </c>
      <c r="AR22" s="66">
        <f t="shared" si="21"/>
        <v>1872127</v>
      </c>
      <c r="AS22" s="38">
        <f t="shared" si="22"/>
        <v>208400</v>
      </c>
      <c r="AT22" s="38">
        <f t="shared" si="23"/>
        <v>596618.30000000005</v>
      </c>
      <c r="AU22" s="66">
        <f t="shared" si="24"/>
        <v>1588504</v>
      </c>
      <c r="AV22" s="20">
        <f t="shared" si="25"/>
        <v>1872127</v>
      </c>
      <c r="AX22" s="65">
        <f t="shared" si="26"/>
        <v>1</v>
      </c>
    </row>
    <row r="23" spans="1:50" ht="15" customHeight="1">
      <c r="A23" s="2">
        <v>2</v>
      </c>
      <c r="B23" s="2">
        <v>600</v>
      </c>
      <c r="C23" s="1" t="s">
        <v>137</v>
      </c>
      <c r="D23" s="35">
        <v>410523</v>
      </c>
      <c r="E23" s="66">
        <v>0</v>
      </c>
      <c r="F23" s="7">
        <v>4918</v>
      </c>
      <c r="G23" s="66">
        <v>5076</v>
      </c>
      <c r="H23" s="63">
        <v>2.4990000000000001</v>
      </c>
      <c r="I23" s="65">
        <v>515</v>
      </c>
      <c r="J23" s="73">
        <f t="shared" si="0"/>
        <v>0.10150000000000001</v>
      </c>
      <c r="K23" s="65">
        <v>31</v>
      </c>
      <c r="L23" s="65">
        <v>1998</v>
      </c>
      <c r="M23" s="61">
        <v>832</v>
      </c>
      <c r="N23" s="41">
        <f t="shared" si="1"/>
        <v>1.5516000000000001</v>
      </c>
      <c r="O23" s="41">
        <f t="shared" si="2"/>
        <v>41.641600000000004</v>
      </c>
      <c r="P23" s="3">
        <v>3902</v>
      </c>
      <c r="Q23" s="3">
        <v>3321</v>
      </c>
      <c r="R23" s="3">
        <v>4704</v>
      </c>
      <c r="S23" s="3">
        <v>4663</v>
      </c>
      <c r="T23" s="74">
        <v>4918</v>
      </c>
      <c r="U23" s="74">
        <f t="shared" si="3"/>
        <v>4918</v>
      </c>
      <c r="V23" s="42">
        <f t="shared" si="4"/>
        <v>0</v>
      </c>
      <c r="W23" s="68">
        <v>5109249</v>
      </c>
      <c r="X23" s="69">
        <v>2728047</v>
      </c>
      <c r="Y23" s="8">
        <v>1.9754763342532862</v>
      </c>
      <c r="Z23" s="37">
        <f t="shared" si="5"/>
        <v>2489.5261999999998</v>
      </c>
      <c r="AA23" s="65">
        <f t="shared" si="6"/>
        <v>0</v>
      </c>
      <c r="AB23" s="34">
        <f t="shared" si="7"/>
        <v>0.43202299999999999</v>
      </c>
      <c r="AC23" s="34" t="str">
        <f t="shared" si="8"/>
        <v/>
      </c>
      <c r="AD23" s="65" t="str">
        <f t="shared" si="9"/>
        <v/>
      </c>
      <c r="AE23" s="65" t="str">
        <f t="shared" si="10"/>
        <v/>
      </c>
      <c r="AF23" s="65" t="str">
        <f t="shared" si="11"/>
        <v/>
      </c>
      <c r="AG23" s="65">
        <f t="shared" si="27"/>
        <v>512.95992603999991</v>
      </c>
      <c r="AH23" s="34" t="str">
        <f t="shared" si="12"/>
        <v/>
      </c>
      <c r="AI23" s="34" t="str">
        <f t="shared" si="13"/>
        <v/>
      </c>
      <c r="AJ23" s="65" t="str">
        <f t="shared" si="14"/>
        <v/>
      </c>
      <c r="AK23" s="37" t="str">
        <f t="shared" si="15"/>
        <v/>
      </c>
      <c r="AL23" s="14">
        <f t="shared" si="16"/>
        <v>512.96</v>
      </c>
      <c r="AM23" s="42">
        <f t="shared" si="17"/>
        <v>572.23</v>
      </c>
      <c r="AN23" s="60">
        <f t="shared" si="18"/>
        <v>697326</v>
      </c>
      <c r="AO23" s="43">
        <f t="shared" si="19"/>
        <v>4.6442910472681925E-2</v>
      </c>
      <c r="AP23" s="66">
        <f t="shared" si="20"/>
        <v>13319.966052296595</v>
      </c>
      <c r="AQ23" s="18">
        <v>0</v>
      </c>
      <c r="AR23" s="66">
        <f t="shared" si="21"/>
        <v>423843</v>
      </c>
      <c r="AS23" s="38">
        <f t="shared" si="22"/>
        <v>50760</v>
      </c>
      <c r="AT23" s="38">
        <f t="shared" si="23"/>
        <v>136402.35</v>
      </c>
      <c r="AU23" s="66">
        <f t="shared" si="24"/>
        <v>359763</v>
      </c>
      <c r="AV23" s="20">
        <f t="shared" si="25"/>
        <v>423843</v>
      </c>
      <c r="AX23" s="65">
        <f t="shared" si="26"/>
        <v>1</v>
      </c>
    </row>
    <row r="24" spans="1:50" ht="15" customHeight="1">
      <c r="A24" s="2">
        <v>2</v>
      </c>
      <c r="B24" s="2">
        <v>700</v>
      </c>
      <c r="C24" s="1" t="s">
        <v>580</v>
      </c>
      <c r="D24" s="35">
        <v>48751</v>
      </c>
      <c r="E24" s="66">
        <v>0</v>
      </c>
      <c r="F24" s="7">
        <v>4443</v>
      </c>
      <c r="G24" s="66">
        <v>4758</v>
      </c>
      <c r="H24" s="63">
        <v>3.0960000000000001</v>
      </c>
      <c r="I24" s="65">
        <v>528</v>
      </c>
      <c r="J24" s="73">
        <f t="shared" si="0"/>
        <v>0.111</v>
      </c>
      <c r="K24" s="65">
        <v>173</v>
      </c>
      <c r="L24" s="65">
        <v>1489</v>
      </c>
      <c r="M24" s="61">
        <v>138</v>
      </c>
      <c r="N24" s="41">
        <f t="shared" si="1"/>
        <v>11.618499999999999</v>
      </c>
      <c r="O24" s="41">
        <f t="shared" si="2"/>
        <v>9.2680000000000007</v>
      </c>
      <c r="P24" s="3">
        <v>1129</v>
      </c>
      <c r="Q24" s="3">
        <v>1976</v>
      </c>
      <c r="R24" s="3">
        <v>2401</v>
      </c>
      <c r="S24" s="3">
        <v>3557</v>
      </c>
      <c r="T24" s="74">
        <v>4443</v>
      </c>
      <c r="U24" s="74">
        <f t="shared" si="3"/>
        <v>4443</v>
      </c>
      <c r="V24" s="42">
        <f t="shared" si="4"/>
        <v>0</v>
      </c>
      <c r="W24" s="68">
        <v>6304384</v>
      </c>
      <c r="X24" s="69">
        <v>1489761</v>
      </c>
      <c r="Y24" s="8">
        <v>35.094576113866168</v>
      </c>
      <c r="Z24" s="37">
        <f t="shared" si="5"/>
        <v>126.60080000000001</v>
      </c>
      <c r="AA24" s="65">
        <f t="shared" si="6"/>
        <v>0</v>
      </c>
      <c r="AB24" s="34">
        <f t="shared" si="7"/>
        <v>0.43202299999999999</v>
      </c>
      <c r="AC24" s="34" t="str">
        <f t="shared" si="8"/>
        <v/>
      </c>
      <c r="AD24" s="65" t="str">
        <f t="shared" si="9"/>
        <v/>
      </c>
      <c r="AE24" s="65" t="str">
        <f t="shared" si="10"/>
        <v/>
      </c>
      <c r="AF24" s="65" t="str">
        <f t="shared" si="11"/>
        <v/>
      </c>
      <c r="AG24" s="65">
        <f t="shared" si="27"/>
        <v>534.23118094999995</v>
      </c>
      <c r="AH24" s="34" t="str">
        <f t="shared" si="12"/>
        <v/>
      </c>
      <c r="AI24" s="34" t="str">
        <f t="shared" si="13"/>
        <v/>
      </c>
      <c r="AJ24" s="65" t="str">
        <f t="shared" si="14"/>
        <v/>
      </c>
      <c r="AK24" s="37" t="str">
        <f t="shared" si="15"/>
        <v/>
      </c>
      <c r="AL24" s="14">
        <f t="shared" si="16"/>
        <v>534.23</v>
      </c>
      <c r="AM24" s="42">
        <f t="shared" si="17"/>
        <v>595.96</v>
      </c>
      <c r="AN24" s="60">
        <f t="shared" si="18"/>
        <v>111939</v>
      </c>
      <c r="AO24" s="43">
        <f t="shared" si="19"/>
        <v>4.6442910472681925E-2</v>
      </c>
      <c r="AP24" s="66">
        <f t="shared" si="20"/>
        <v>2934.6346269478254</v>
      </c>
      <c r="AQ24" s="18">
        <v>0</v>
      </c>
      <c r="AR24" s="66">
        <f t="shared" si="21"/>
        <v>51686</v>
      </c>
      <c r="AS24" s="38">
        <f t="shared" si="22"/>
        <v>47580</v>
      </c>
      <c r="AT24" s="38">
        <f t="shared" si="23"/>
        <v>74488.05</v>
      </c>
      <c r="AU24" s="66">
        <f t="shared" si="24"/>
        <v>1171</v>
      </c>
      <c r="AV24" s="20">
        <f t="shared" si="25"/>
        <v>51686</v>
      </c>
      <c r="AX24" s="65">
        <f t="shared" si="26"/>
        <v>1</v>
      </c>
    </row>
    <row r="25" spans="1:50" ht="15" customHeight="1">
      <c r="A25" s="2">
        <v>2</v>
      </c>
      <c r="B25" s="2">
        <v>800</v>
      </c>
      <c r="C25" s="1" t="s">
        <v>281</v>
      </c>
      <c r="D25" s="35">
        <v>1776018</v>
      </c>
      <c r="E25" s="66">
        <v>0</v>
      </c>
      <c r="F25" s="7">
        <v>27208</v>
      </c>
      <c r="G25" s="66">
        <v>28824</v>
      </c>
      <c r="H25" s="63">
        <v>2.4420000000000002</v>
      </c>
      <c r="I25" s="65">
        <v>23806</v>
      </c>
      <c r="J25" s="73">
        <f t="shared" si="0"/>
        <v>0.82589999999999997</v>
      </c>
      <c r="K25" s="65">
        <v>131</v>
      </c>
      <c r="L25" s="65">
        <v>11090</v>
      </c>
      <c r="M25" s="61">
        <v>6078</v>
      </c>
      <c r="N25" s="41">
        <f t="shared" si="1"/>
        <v>1.1812</v>
      </c>
      <c r="O25" s="41">
        <f t="shared" si="2"/>
        <v>54.806100000000001</v>
      </c>
      <c r="P25" s="3">
        <v>29233</v>
      </c>
      <c r="Q25" s="3">
        <v>30228</v>
      </c>
      <c r="R25" s="3">
        <v>28335</v>
      </c>
      <c r="S25" s="3">
        <v>27449</v>
      </c>
      <c r="T25" s="74">
        <v>27208</v>
      </c>
      <c r="U25" s="74">
        <f t="shared" si="3"/>
        <v>30228</v>
      </c>
      <c r="V25" s="42">
        <f t="shared" si="4"/>
        <v>4.6399999999999997</v>
      </c>
      <c r="W25" s="68">
        <v>35228328</v>
      </c>
      <c r="X25" s="69">
        <v>15759432</v>
      </c>
      <c r="Y25" s="8">
        <v>10.889277865380071</v>
      </c>
      <c r="Z25" s="37">
        <f t="shared" si="5"/>
        <v>2498.6046000000001</v>
      </c>
      <c r="AA25" s="65">
        <f t="shared" si="6"/>
        <v>0</v>
      </c>
      <c r="AB25" s="34">
        <f t="shared" si="7"/>
        <v>0.43202299999999999</v>
      </c>
      <c r="AC25" s="34" t="str">
        <f t="shared" si="8"/>
        <v/>
      </c>
      <c r="AD25" s="65" t="str">
        <f t="shared" si="9"/>
        <v/>
      </c>
      <c r="AE25" s="65" t="str">
        <f t="shared" si="10"/>
        <v/>
      </c>
      <c r="AF25" s="65" t="str">
        <f t="shared" si="11"/>
        <v/>
      </c>
      <c r="AG25" s="65">
        <f t="shared" si="27"/>
        <v>0</v>
      </c>
      <c r="AH25" s="34">
        <f t="shared" si="12"/>
        <v>560.15919330500003</v>
      </c>
      <c r="AI25" s="34" t="str">
        <f t="shared" si="13"/>
        <v/>
      </c>
      <c r="AJ25" s="65" t="str">
        <f t="shared" si="14"/>
        <v/>
      </c>
      <c r="AK25" s="37" t="str">
        <f t="shared" si="15"/>
        <v/>
      </c>
      <c r="AL25" s="14">
        <f t="shared" si="16"/>
        <v>560.16</v>
      </c>
      <c r="AM25" s="42">
        <f t="shared" si="17"/>
        <v>624.89</v>
      </c>
      <c r="AN25" s="60">
        <f t="shared" si="18"/>
        <v>2792381</v>
      </c>
      <c r="AO25" s="43">
        <f t="shared" si="19"/>
        <v>4.6442910472681925E-2</v>
      </c>
      <c r="AP25" s="66">
        <f t="shared" si="20"/>
        <v>47202.855816746422</v>
      </c>
      <c r="AQ25" s="18">
        <v>0</v>
      </c>
      <c r="AR25" s="66">
        <f t="shared" si="21"/>
        <v>1823221</v>
      </c>
      <c r="AS25" s="38">
        <f t="shared" si="22"/>
        <v>288240</v>
      </c>
      <c r="AT25" s="38">
        <f t="shared" si="23"/>
        <v>787971.60000000009</v>
      </c>
      <c r="AU25" s="66">
        <f t="shared" si="24"/>
        <v>1487778</v>
      </c>
      <c r="AV25" s="20">
        <f t="shared" si="25"/>
        <v>1823221</v>
      </c>
      <c r="AX25" s="65">
        <f t="shared" si="26"/>
        <v>1</v>
      </c>
    </row>
    <row r="26" spans="1:50" ht="15" customHeight="1">
      <c r="A26" s="2">
        <v>2</v>
      </c>
      <c r="B26" s="2">
        <v>900</v>
      </c>
      <c r="C26" s="1" t="s">
        <v>454</v>
      </c>
      <c r="D26" s="35">
        <v>433449</v>
      </c>
      <c r="E26" s="66">
        <v>0</v>
      </c>
      <c r="F26" s="7">
        <v>2049</v>
      </c>
      <c r="G26" s="66">
        <v>2109</v>
      </c>
      <c r="H26" s="63">
        <v>2.6019999999999999</v>
      </c>
      <c r="I26" s="65">
        <v>503</v>
      </c>
      <c r="J26" s="73">
        <f t="shared" si="0"/>
        <v>0.23849999999999999</v>
      </c>
      <c r="K26" s="65">
        <v>9</v>
      </c>
      <c r="L26" s="65">
        <v>764</v>
      </c>
      <c r="M26" s="61">
        <v>358</v>
      </c>
      <c r="N26" s="41">
        <f t="shared" si="1"/>
        <v>1.1780000000000002</v>
      </c>
      <c r="O26" s="41">
        <f t="shared" si="2"/>
        <v>46.858600000000003</v>
      </c>
      <c r="P26" s="3">
        <v>2165</v>
      </c>
      <c r="Q26" s="3">
        <v>2150</v>
      </c>
      <c r="R26" s="3">
        <v>2279</v>
      </c>
      <c r="S26" s="3">
        <v>2214</v>
      </c>
      <c r="T26" s="74">
        <v>2049</v>
      </c>
      <c r="U26" s="74">
        <f t="shared" si="3"/>
        <v>2279</v>
      </c>
      <c r="V26" s="42">
        <f t="shared" si="4"/>
        <v>7.46</v>
      </c>
      <c r="W26" s="68">
        <v>2068290</v>
      </c>
      <c r="X26" s="69">
        <v>1149352</v>
      </c>
      <c r="Y26" s="8">
        <v>0.68492981434663014</v>
      </c>
      <c r="Z26" s="37">
        <f t="shared" si="5"/>
        <v>2991.5473999999999</v>
      </c>
      <c r="AA26" s="65">
        <f t="shared" si="6"/>
        <v>0</v>
      </c>
      <c r="AB26" s="34">
        <f t="shared" si="7"/>
        <v>0.43202299999999999</v>
      </c>
      <c r="AC26" s="34" t="str">
        <f t="shared" si="8"/>
        <v/>
      </c>
      <c r="AD26" s="65" t="str">
        <f t="shared" si="9"/>
        <v/>
      </c>
      <c r="AE26" s="65">
        <f t="shared" si="10"/>
        <v>1147.3029999999999</v>
      </c>
      <c r="AF26" s="65">
        <f t="shared" si="11"/>
        <v>630</v>
      </c>
      <c r="AG26" s="65">
        <f t="shared" si="27"/>
        <v>0</v>
      </c>
      <c r="AH26" s="34" t="str">
        <f t="shared" si="12"/>
        <v/>
      </c>
      <c r="AI26" s="34" t="str">
        <f t="shared" si="13"/>
        <v/>
      </c>
      <c r="AJ26" s="65" t="str">
        <f t="shared" si="14"/>
        <v/>
      </c>
      <c r="AK26" s="37" t="str">
        <f t="shared" si="15"/>
        <v/>
      </c>
      <c r="AL26" s="14">
        <f t="shared" si="16"/>
        <v>630</v>
      </c>
      <c r="AM26" s="42">
        <f t="shared" si="17"/>
        <v>702.8</v>
      </c>
      <c r="AN26" s="60">
        <f t="shared" si="18"/>
        <v>588656</v>
      </c>
      <c r="AO26" s="43">
        <f t="shared" si="19"/>
        <v>4.6442910472681925E-2</v>
      </c>
      <c r="AP26" s="66">
        <f t="shared" si="20"/>
        <v>7208.2648057335437</v>
      </c>
      <c r="AQ26" s="18">
        <v>0</v>
      </c>
      <c r="AR26" s="66">
        <f t="shared" si="21"/>
        <v>440657</v>
      </c>
      <c r="AS26" s="38">
        <f t="shared" si="22"/>
        <v>21090</v>
      </c>
      <c r="AT26" s="38">
        <f t="shared" si="23"/>
        <v>57467.600000000006</v>
      </c>
      <c r="AU26" s="66">
        <f t="shared" si="24"/>
        <v>412359</v>
      </c>
      <c r="AV26" s="20">
        <f t="shared" si="25"/>
        <v>440657</v>
      </c>
      <c r="AX26" s="65">
        <f t="shared" si="26"/>
        <v>1</v>
      </c>
    </row>
    <row r="27" spans="1:50" ht="15" customHeight="1">
      <c r="A27" s="2">
        <v>2</v>
      </c>
      <c r="B27" s="2">
        <v>1000</v>
      </c>
      <c r="C27" s="1" t="s">
        <v>166</v>
      </c>
      <c r="D27" s="35">
        <v>1373310</v>
      </c>
      <c r="E27" s="66">
        <v>0</v>
      </c>
      <c r="F27" s="7">
        <v>61476</v>
      </c>
      <c r="G27" s="66">
        <v>63899</v>
      </c>
      <c r="H27" s="63">
        <v>2.6080000000000001</v>
      </c>
      <c r="I27" s="65">
        <v>25154</v>
      </c>
      <c r="J27" s="73">
        <f t="shared" si="0"/>
        <v>0.39369999999999999</v>
      </c>
      <c r="K27" s="65">
        <v>356</v>
      </c>
      <c r="L27" s="65">
        <v>24577</v>
      </c>
      <c r="M27" s="61">
        <v>6066</v>
      </c>
      <c r="N27" s="41">
        <f t="shared" si="1"/>
        <v>1.4484999999999999</v>
      </c>
      <c r="O27" s="41">
        <f t="shared" si="2"/>
        <v>24.6816</v>
      </c>
      <c r="P27" s="3">
        <v>30505</v>
      </c>
      <c r="Q27" s="3">
        <v>35826</v>
      </c>
      <c r="R27" s="3">
        <v>52978</v>
      </c>
      <c r="S27" s="3">
        <v>61607</v>
      </c>
      <c r="T27" s="74">
        <v>61476</v>
      </c>
      <c r="U27" s="74">
        <f t="shared" si="3"/>
        <v>61607</v>
      </c>
      <c r="V27" s="42">
        <f t="shared" si="4"/>
        <v>0</v>
      </c>
      <c r="W27" s="68">
        <v>72486724</v>
      </c>
      <c r="X27" s="69">
        <v>28234259</v>
      </c>
      <c r="Y27" s="8">
        <v>23.339462190558411</v>
      </c>
      <c r="Z27" s="37">
        <f t="shared" si="5"/>
        <v>2633.9938999999999</v>
      </c>
      <c r="AA27" s="65">
        <f t="shared" si="6"/>
        <v>0</v>
      </c>
      <c r="AB27" s="34">
        <f t="shared" si="7"/>
        <v>0.43202299999999999</v>
      </c>
      <c r="AC27" s="34" t="str">
        <f t="shared" si="8"/>
        <v/>
      </c>
      <c r="AD27" s="65" t="str">
        <f t="shared" si="9"/>
        <v/>
      </c>
      <c r="AE27" s="65" t="str">
        <f t="shared" si="10"/>
        <v/>
      </c>
      <c r="AF27" s="65" t="str">
        <f t="shared" si="11"/>
        <v/>
      </c>
      <c r="AG27" s="65">
        <f t="shared" si="27"/>
        <v>0</v>
      </c>
      <c r="AH27" s="34">
        <f t="shared" si="12"/>
        <v>455.81774405499993</v>
      </c>
      <c r="AI27" s="34" t="str">
        <f t="shared" si="13"/>
        <v/>
      </c>
      <c r="AJ27" s="65" t="str">
        <f t="shared" si="14"/>
        <v/>
      </c>
      <c r="AK27" s="37" t="str">
        <f t="shared" si="15"/>
        <v/>
      </c>
      <c r="AL27" s="14">
        <f t="shared" si="16"/>
        <v>455.82</v>
      </c>
      <c r="AM27" s="42">
        <f t="shared" si="17"/>
        <v>508.49</v>
      </c>
      <c r="AN27" s="60">
        <f t="shared" si="18"/>
        <v>1176071</v>
      </c>
      <c r="AO27" s="43">
        <f t="shared" si="19"/>
        <v>4.6442910472681925E-2</v>
      </c>
      <c r="AP27" s="66">
        <f t="shared" si="20"/>
        <v>-9160.3532187213095</v>
      </c>
      <c r="AQ27" s="18">
        <v>0</v>
      </c>
      <c r="AR27" s="66">
        <f t="shared" si="21"/>
        <v>1176071</v>
      </c>
      <c r="AS27" s="38">
        <f t="shared" si="22"/>
        <v>638990</v>
      </c>
      <c r="AT27" s="38">
        <f t="shared" si="23"/>
        <v>1411712.9500000002</v>
      </c>
      <c r="AU27" s="66">
        <f t="shared" si="24"/>
        <v>734320</v>
      </c>
      <c r="AV27" s="20">
        <f t="shared" si="25"/>
        <v>1176071</v>
      </c>
      <c r="AX27" s="65">
        <f t="shared" si="26"/>
        <v>1</v>
      </c>
    </row>
    <row r="28" spans="1:50" ht="15" customHeight="1">
      <c r="A28" s="2">
        <v>2</v>
      </c>
      <c r="B28" s="2">
        <v>1200</v>
      </c>
      <c r="C28" s="1" t="s">
        <v>635</v>
      </c>
      <c r="D28" s="35">
        <v>0</v>
      </c>
      <c r="E28" s="66">
        <v>0</v>
      </c>
      <c r="F28" s="7">
        <v>23668</v>
      </c>
      <c r="G28" s="66">
        <v>27051</v>
      </c>
      <c r="H28" s="63">
        <v>2.9350000000000001</v>
      </c>
      <c r="I28" s="65">
        <v>6783</v>
      </c>
      <c r="J28" s="73">
        <f t="shared" si="0"/>
        <v>0.25069999999999998</v>
      </c>
      <c r="K28" s="65">
        <v>82</v>
      </c>
      <c r="L28" s="65">
        <v>9175</v>
      </c>
      <c r="M28" s="61">
        <v>488</v>
      </c>
      <c r="N28" s="41">
        <f t="shared" si="1"/>
        <v>0.89370000000000005</v>
      </c>
      <c r="O28" s="41">
        <f t="shared" si="2"/>
        <v>5.3187999999999995</v>
      </c>
      <c r="P28" s="3">
        <v>0</v>
      </c>
      <c r="Q28" s="3">
        <v>10093</v>
      </c>
      <c r="R28" s="3">
        <v>12408</v>
      </c>
      <c r="S28" s="3">
        <v>18510</v>
      </c>
      <c r="T28" s="74">
        <v>23668</v>
      </c>
      <c r="U28" s="74">
        <f t="shared" si="3"/>
        <v>23668</v>
      </c>
      <c r="V28" s="42">
        <f t="shared" si="4"/>
        <v>0</v>
      </c>
      <c r="W28" s="68">
        <v>30481293</v>
      </c>
      <c r="X28" s="69">
        <v>11875019</v>
      </c>
      <c r="Y28" s="8">
        <v>29.791324129687087</v>
      </c>
      <c r="Z28" s="37">
        <f t="shared" si="5"/>
        <v>794.45950000000005</v>
      </c>
      <c r="AA28" s="65">
        <f t="shared" si="6"/>
        <v>0</v>
      </c>
      <c r="AB28" s="34">
        <f t="shared" si="7"/>
        <v>0.43202299999999999</v>
      </c>
      <c r="AC28" s="34" t="str">
        <f t="shared" si="8"/>
        <v/>
      </c>
      <c r="AD28" s="65" t="str">
        <f t="shared" si="9"/>
        <v/>
      </c>
      <c r="AE28" s="65" t="str">
        <f t="shared" si="10"/>
        <v/>
      </c>
      <c r="AF28" s="65" t="str">
        <f t="shared" si="11"/>
        <v/>
      </c>
      <c r="AG28" s="65">
        <f t="shared" si="27"/>
        <v>0</v>
      </c>
      <c r="AH28" s="34">
        <f t="shared" si="12"/>
        <v>411.17872466499995</v>
      </c>
      <c r="AI28" s="34" t="str">
        <f t="shared" si="13"/>
        <v/>
      </c>
      <c r="AJ28" s="65" t="str">
        <f t="shared" si="14"/>
        <v/>
      </c>
      <c r="AK28" s="37" t="str">
        <f t="shared" si="15"/>
        <v/>
      </c>
      <c r="AL28" s="14">
        <f t="shared" si="16"/>
        <v>411.18</v>
      </c>
      <c r="AM28" s="42">
        <f t="shared" si="17"/>
        <v>458.69</v>
      </c>
      <c r="AN28" s="60">
        <f t="shared" si="18"/>
        <v>0</v>
      </c>
      <c r="AO28" s="43">
        <f t="shared" si="19"/>
        <v>4.6442910472681925E-2</v>
      </c>
      <c r="AP28" s="66">
        <f t="shared" si="20"/>
        <v>0</v>
      </c>
      <c r="AQ28" s="18">
        <v>0</v>
      </c>
      <c r="AR28" s="66">
        <f t="shared" si="21"/>
        <v>0</v>
      </c>
      <c r="AS28" s="38">
        <f t="shared" si="22"/>
        <v>270510</v>
      </c>
      <c r="AT28" s="38">
        <f t="shared" si="23"/>
        <v>593750.95000000007</v>
      </c>
      <c r="AU28" s="66">
        <f t="shared" si="24"/>
        <v>-270510</v>
      </c>
      <c r="AV28" s="20">
        <f t="shared" si="25"/>
        <v>0</v>
      </c>
      <c r="AX28" s="65">
        <f t="shared" si="26"/>
        <v>0</v>
      </c>
    </row>
    <row r="29" spans="1:50" ht="15" customHeight="1">
      <c r="A29" s="2">
        <v>2</v>
      </c>
      <c r="B29" s="2">
        <v>1300</v>
      </c>
      <c r="C29" s="1" t="s">
        <v>457</v>
      </c>
      <c r="D29" s="35">
        <v>0</v>
      </c>
      <c r="E29" s="66">
        <v>0</v>
      </c>
      <c r="F29" s="7">
        <v>20216</v>
      </c>
      <c r="G29" s="66">
        <v>21347</v>
      </c>
      <c r="H29" s="63">
        <v>2.9510000000000001</v>
      </c>
      <c r="I29" s="65">
        <v>4650</v>
      </c>
      <c r="J29" s="73">
        <f t="shared" si="0"/>
        <v>0.21779999999999999</v>
      </c>
      <c r="K29" s="65">
        <v>53</v>
      </c>
      <c r="L29" s="65">
        <v>6994</v>
      </c>
      <c r="M29" s="61">
        <v>550</v>
      </c>
      <c r="N29" s="41">
        <f t="shared" si="1"/>
        <v>0.75779999999999992</v>
      </c>
      <c r="O29" s="41">
        <f t="shared" si="2"/>
        <v>7.8639000000000001</v>
      </c>
      <c r="P29" s="3">
        <v>3692</v>
      </c>
      <c r="Q29" s="3">
        <v>4966</v>
      </c>
      <c r="R29" s="3">
        <v>8807</v>
      </c>
      <c r="S29" s="3">
        <v>16791</v>
      </c>
      <c r="T29" s="74">
        <v>20216</v>
      </c>
      <c r="U29" s="74">
        <f t="shared" si="3"/>
        <v>20216</v>
      </c>
      <c r="V29" s="42">
        <f t="shared" si="4"/>
        <v>0</v>
      </c>
      <c r="W29" s="68">
        <v>25087644</v>
      </c>
      <c r="X29" s="69">
        <v>10055602</v>
      </c>
      <c r="Y29" s="8">
        <v>33.213603306270144</v>
      </c>
      <c r="Z29" s="37">
        <f t="shared" si="5"/>
        <v>608.66629999999998</v>
      </c>
      <c r="AA29" s="65">
        <f t="shared" si="6"/>
        <v>0</v>
      </c>
      <c r="AB29" s="34">
        <f t="shared" si="7"/>
        <v>0.43202299999999999</v>
      </c>
      <c r="AC29" s="34" t="str">
        <f t="shared" si="8"/>
        <v/>
      </c>
      <c r="AD29" s="65" t="str">
        <f t="shared" si="9"/>
        <v/>
      </c>
      <c r="AE29" s="65" t="str">
        <f t="shared" si="10"/>
        <v/>
      </c>
      <c r="AF29" s="65" t="str">
        <f t="shared" si="11"/>
        <v/>
      </c>
      <c r="AG29" s="65">
        <f t="shared" si="27"/>
        <v>0</v>
      </c>
      <c r="AH29" s="34">
        <f t="shared" si="12"/>
        <v>405.87207001999997</v>
      </c>
      <c r="AI29" s="34" t="str">
        <f t="shared" si="13"/>
        <v/>
      </c>
      <c r="AJ29" s="65" t="str">
        <f t="shared" si="14"/>
        <v/>
      </c>
      <c r="AK29" s="37" t="str">
        <f t="shared" si="15"/>
        <v/>
      </c>
      <c r="AL29" s="14">
        <f t="shared" si="16"/>
        <v>405.87</v>
      </c>
      <c r="AM29" s="42">
        <f t="shared" si="17"/>
        <v>452.77</v>
      </c>
      <c r="AN29" s="60">
        <f t="shared" si="18"/>
        <v>0</v>
      </c>
      <c r="AO29" s="43">
        <f t="shared" si="19"/>
        <v>4.6442910472681925E-2</v>
      </c>
      <c r="AP29" s="66">
        <f t="shared" si="20"/>
        <v>0</v>
      </c>
      <c r="AQ29" s="18">
        <v>0</v>
      </c>
      <c r="AR29" s="66">
        <f t="shared" si="21"/>
        <v>0</v>
      </c>
      <c r="AS29" s="38">
        <f t="shared" si="22"/>
        <v>213470</v>
      </c>
      <c r="AT29" s="38">
        <f t="shared" si="23"/>
        <v>502780.10000000003</v>
      </c>
      <c r="AU29" s="66">
        <f t="shared" si="24"/>
        <v>-213470</v>
      </c>
      <c r="AV29" s="20">
        <f t="shared" si="25"/>
        <v>0</v>
      </c>
      <c r="AX29" s="65">
        <f t="shared" si="26"/>
        <v>0</v>
      </c>
    </row>
    <row r="30" spans="1:50" ht="15" customHeight="1">
      <c r="A30" s="2">
        <v>2</v>
      </c>
      <c r="B30" s="2">
        <v>1400</v>
      </c>
      <c r="C30" s="1" t="s">
        <v>219</v>
      </c>
      <c r="D30" s="35">
        <v>0</v>
      </c>
      <c r="E30" s="66">
        <v>0</v>
      </c>
      <c r="F30" s="7">
        <v>11626</v>
      </c>
      <c r="G30" s="66">
        <v>12029</v>
      </c>
      <c r="H30" s="63">
        <v>2.8410000000000002</v>
      </c>
      <c r="I30" s="65">
        <v>1326</v>
      </c>
      <c r="J30" s="73">
        <f t="shared" si="0"/>
        <v>0.11020000000000001</v>
      </c>
      <c r="K30" s="65">
        <v>128</v>
      </c>
      <c r="L30" s="65">
        <v>4338</v>
      </c>
      <c r="M30" s="61">
        <v>610</v>
      </c>
      <c r="N30" s="41">
        <f t="shared" si="1"/>
        <v>2.9506999999999999</v>
      </c>
      <c r="O30" s="41">
        <f t="shared" si="2"/>
        <v>14.0618</v>
      </c>
      <c r="P30" s="3">
        <v>2586</v>
      </c>
      <c r="Q30" s="3">
        <v>6626</v>
      </c>
      <c r="R30" s="3">
        <v>8050</v>
      </c>
      <c r="S30" s="3">
        <v>10941</v>
      </c>
      <c r="T30" s="74">
        <v>11626</v>
      </c>
      <c r="U30" s="74">
        <f t="shared" si="3"/>
        <v>11626</v>
      </c>
      <c r="V30" s="42">
        <f t="shared" si="4"/>
        <v>0</v>
      </c>
      <c r="W30" s="68">
        <v>13203769</v>
      </c>
      <c r="X30" s="69">
        <v>5654372</v>
      </c>
      <c r="Y30" s="8">
        <v>47.974816099534053</v>
      </c>
      <c r="Z30" s="37">
        <f t="shared" si="5"/>
        <v>242.3355</v>
      </c>
      <c r="AA30" s="65">
        <f t="shared" si="6"/>
        <v>0</v>
      </c>
      <c r="AB30" s="34">
        <f t="shared" si="7"/>
        <v>0.43202299999999999</v>
      </c>
      <c r="AC30" s="34" t="str">
        <f t="shared" si="8"/>
        <v/>
      </c>
      <c r="AD30" s="65" t="str">
        <f t="shared" si="9"/>
        <v/>
      </c>
      <c r="AE30" s="65" t="str">
        <f t="shared" si="10"/>
        <v/>
      </c>
      <c r="AF30" s="65" t="str">
        <f t="shared" si="11"/>
        <v/>
      </c>
      <c r="AG30" s="65">
        <f t="shared" si="27"/>
        <v>0</v>
      </c>
      <c r="AH30" s="34">
        <f t="shared" si="12"/>
        <v>400.91723843999995</v>
      </c>
      <c r="AI30" s="34" t="str">
        <f t="shared" si="13"/>
        <v/>
      </c>
      <c r="AJ30" s="65" t="str">
        <f t="shared" si="14"/>
        <v/>
      </c>
      <c r="AK30" s="37" t="str">
        <f t="shared" si="15"/>
        <v/>
      </c>
      <c r="AL30" s="14">
        <f t="shared" si="16"/>
        <v>400.92</v>
      </c>
      <c r="AM30" s="42">
        <f t="shared" si="17"/>
        <v>447.25</v>
      </c>
      <c r="AN30" s="60">
        <f t="shared" si="18"/>
        <v>0</v>
      </c>
      <c r="AO30" s="43">
        <f t="shared" si="19"/>
        <v>4.6442910472681925E-2</v>
      </c>
      <c r="AP30" s="66">
        <f t="shared" si="20"/>
        <v>0</v>
      </c>
      <c r="AQ30" s="18">
        <v>0</v>
      </c>
      <c r="AR30" s="66">
        <f t="shared" si="21"/>
        <v>0</v>
      </c>
      <c r="AS30" s="38">
        <f t="shared" si="22"/>
        <v>120290</v>
      </c>
      <c r="AT30" s="38">
        <f t="shared" si="23"/>
        <v>282718.60000000003</v>
      </c>
      <c r="AU30" s="66">
        <f t="shared" si="24"/>
        <v>-120290</v>
      </c>
      <c r="AV30" s="20">
        <f t="shared" si="25"/>
        <v>0</v>
      </c>
      <c r="AX30" s="65">
        <f t="shared" si="26"/>
        <v>0</v>
      </c>
    </row>
    <row r="31" spans="1:50" ht="15" customHeight="1">
      <c r="A31" s="2">
        <v>2</v>
      </c>
      <c r="B31" s="2">
        <v>1500</v>
      </c>
      <c r="C31" s="1" t="s">
        <v>364</v>
      </c>
      <c r="D31" s="35">
        <v>157309</v>
      </c>
      <c r="E31" s="66">
        <v>0</v>
      </c>
      <c r="F31" s="7">
        <v>744</v>
      </c>
      <c r="G31" s="66">
        <v>794</v>
      </c>
      <c r="H31" s="63">
        <v>1.9850000000000001</v>
      </c>
      <c r="I31" s="65">
        <v>683</v>
      </c>
      <c r="J31" s="73">
        <f t="shared" si="0"/>
        <v>0.86019999999999996</v>
      </c>
      <c r="K31" s="65">
        <v>6</v>
      </c>
      <c r="L31" s="65">
        <v>371</v>
      </c>
      <c r="M31" s="61">
        <v>137</v>
      </c>
      <c r="N31" s="41">
        <f t="shared" si="1"/>
        <v>1.6173</v>
      </c>
      <c r="O31" s="41">
        <f t="shared" si="2"/>
        <v>36.927199999999999</v>
      </c>
      <c r="P31" s="3">
        <v>1015</v>
      </c>
      <c r="Q31" s="3">
        <v>817</v>
      </c>
      <c r="R31" s="3">
        <v>749</v>
      </c>
      <c r="S31" s="3">
        <v>766</v>
      </c>
      <c r="T31" s="75">
        <v>744</v>
      </c>
      <c r="U31" s="74">
        <f t="shared" si="3"/>
        <v>1015</v>
      </c>
      <c r="V31" s="42">
        <f t="shared" si="4"/>
        <v>21.77</v>
      </c>
      <c r="W31" s="68">
        <v>693201</v>
      </c>
      <c r="X31" s="69">
        <v>667955</v>
      </c>
      <c r="Y31" s="8">
        <v>0.11975846992341277</v>
      </c>
      <c r="Z31" s="37">
        <f t="shared" si="5"/>
        <v>6212.5042000000003</v>
      </c>
      <c r="AA31" s="65">
        <f t="shared" si="6"/>
        <v>0</v>
      </c>
      <c r="AB31" s="34">
        <f t="shared" si="7"/>
        <v>0.43202299999999999</v>
      </c>
      <c r="AC31" s="34" t="str">
        <f t="shared" si="8"/>
        <v/>
      </c>
      <c r="AD31" s="65" t="str">
        <f t="shared" si="9"/>
        <v/>
      </c>
      <c r="AE31" s="65">
        <f t="shared" si="10"/>
        <v>664.69799999999998</v>
      </c>
      <c r="AF31" s="65">
        <f t="shared" si="11"/>
        <v>630</v>
      </c>
      <c r="AG31" s="65">
        <f t="shared" si="27"/>
        <v>0</v>
      </c>
      <c r="AH31" s="34" t="str">
        <f t="shared" si="12"/>
        <v/>
      </c>
      <c r="AI31" s="34" t="str">
        <f t="shared" si="13"/>
        <v/>
      </c>
      <c r="AJ31" s="65" t="str">
        <f t="shared" si="14"/>
        <v/>
      </c>
      <c r="AK31" s="37" t="str">
        <f t="shared" si="15"/>
        <v/>
      </c>
      <c r="AL31" s="14">
        <f t="shared" si="16"/>
        <v>630</v>
      </c>
      <c r="AM31" s="42">
        <f t="shared" si="17"/>
        <v>702.8</v>
      </c>
      <c r="AN31" s="60">
        <f t="shared" si="18"/>
        <v>258544</v>
      </c>
      <c r="AO31" s="43">
        <f t="shared" si="19"/>
        <v>4.6442910472681925E-2</v>
      </c>
      <c r="AP31" s="66">
        <f t="shared" si="20"/>
        <v>4701.6480417019548</v>
      </c>
      <c r="AQ31" s="18">
        <v>0</v>
      </c>
      <c r="AR31" s="66">
        <f t="shared" si="21"/>
        <v>162011</v>
      </c>
      <c r="AS31" s="38">
        <f t="shared" si="22"/>
        <v>7940</v>
      </c>
      <c r="AT31" s="38">
        <f t="shared" si="23"/>
        <v>33397.75</v>
      </c>
      <c r="AU31" s="66">
        <f t="shared" si="24"/>
        <v>149369</v>
      </c>
      <c r="AV31" s="20">
        <f t="shared" si="25"/>
        <v>162011</v>
      </c>
      <c r="AX31" s="65">
        <f t="shared" si="26"/>
        <v>1</v>
      </c>
    </row>
    <row r="32" spans="1:50" ht="15" customHeight="1">
      <c r="A32" s="2">
        <v>2</v>
      </c>
      <c r="B32" s="2">
        <v>1600</v>
      </c>
      <c r="C32" s="1" t="s">
        <v>721</v>
      </c>
      <c r="D32" s="35">
        <v>480224</v>
      </c>
      <c r="E32" s="66">
        <v>0</v>
      </c>
      <c r="F32" s="7">
        <v>7218</v>
      </c>
      <c r="G32" s="66">
        <v>7872</v>
      </c>
      <c r="H32" s="63">
        <v>2.8769999999999998</v>
      </c>
      <c r="I32" s="65">
        <v>1538</v>
      </c>
      <c r="J32" s="73">
        <f t="shared" si="0"/>
        <v>0.19539999999999999</v>
      </c>
      <c r="K32" s="65">
        <v>54</v>
      </c>
      <c r="L32" s="65">
        <v>2707</v>
      </c>
      <c r="M32" s="61">
        <v>222</v>
      </c>
      <c r="N32" s="41">
        <f t="shared" si="1"/>
        <v>1.9948000000000001</v>
      </c>
      <c r="O32" s="41">
        <f t="shared" si="2"/>
        <v>8.2010000000000005</v>
      </c>
      <c r="P32" s="3">
        <v>897</v>
      </c>
      <c r="Q32" s="3">
        <v>1184</v>
      </c>
      <c r="R32" s="3">
        <v>2538</v>
      </c>
      <c r="S32" s="3">
        <v>4910</v>
      </c>
      <c r="T32" s="74">
        <v>7218</v>
      </c>
      <c r="U32" s="74">
        <f t="shared" si="3"/>
        <v>7218</v>
      </c>
      <c r="V32" s="42">
        <f t="shared" si="4"/>
        <v>0</v>
      </c>
      <c r="W32" s="68">
        <v>7405267</v>
      </c>
      <c r="X32" s="69">
        <v>3793920</v>
      </c>
      <c r="Y32" s="8">
        <v>23.968632673201576</v>
      </c>
      <c r="Z32" s="37">
        <f t="shared" si="5"/>
        <v>301.14359999999999</v>
      </c>
      <c r="AA32" s="65">
        <f t="shared" si="6"/>
        <v>0</v>
      </c>
      <c r="AB32" s="34">
        <f t="shared" si="7"/>
        <v>0.43202299999999999</v>
      </c>
      <c r="AC32" s="34" t="str">
        <f t="shared" si="8"/>
        <v/>
      </c>
      <c r="AD32" s="65" t="str">
        <f t="shared" si="9"/>
        <v/>
      </c>
      <c r="AE32" s="65" t="str">
        <f t="shared" si="10"/>
        <v/>
      </c>
      <c r="AF32" s="65" t="str">
        <f t="shared" si="11"/>
        <v/>
      </c>
      <c r="AG32" s="65">
        <f t="shared" si="27"/>
        <v>492.14862812000007</v>
      </c>
      <c r="AH32" s="34" t="str">
        <f t="shared" si="12"/>
        <v/>
      </c>
      <c r="AI32" s="34" t="str">
        <f t="shared" si="13"/>
        <v/>
      </c>
      <c r="AJ32" s="65" t="str">
        <f t="shared" si="14"/>
        <v/>
      </c>
      <c r="AK32" s="37" t="str">
        <f t="shared" si="15"/>
        <v/>
      </c>
      <c r="AL32" s="14">
        <f t="shared" si="16"/>
        <v>492.15</v>
      </c>
      <c r="AM32" s="42">
        <f t="shared" si="17"/>
        <v>549.02</v>
      </c>
      <c r="AN32" s="60">
        <f t="shared" si="18"/>
        <v>1122640</v>
      </c>
      <c r="AO32" s="43">
        <f t="shared" si="19"/>
        <v>4.6442910472681925E-2</v>
      </c>
      <c r="AP32" s="66">
        <f t="shared" si="20"/>
        <v>29835.668774218433</v>
      </c>
      <c r="AQ32" s="18">
        <v>0</v>
      </c>
      <c r="AR32" s="66">
        <f t="shared" si="21"/>
        <v>510060</v>
      </c>
      <c r="AS32" s="38">
        <f t="shared" si="22"/>
        <v>78720</v>
      </c>
      <c r="AT32" s="38">
        <f t="shared" si="23"/>
        <v>189696</v>
      </c>
      <c r="AU32" s="66">
        <f t="shared" si="24"/>
        <v>401504</v>
      </c>
      <c r="AV32" s="20">
        <f t="shared" si="25"/>
        <v>510060</v>
      </c>
      <c r="AX32" s="65">
        <f t="shared" si="26"/>
        <v>1</v>
      </c>
    </row>
    <row r="33" spans="1:50" ht="15" customHeight="1">
      <c r="A33" s="2">
        <v>2</v>
      </c>
      <c r="B33" s="2">
        <v>1700</v>
      </c>
      <c r="C33" s="1" t="s">
        <v>330</v>
      </c>
      <c r="D33" s="35">
        <v>0</v>
      </c>
      <c r="E33" s="66">
        <v>0</v>
      </c>
      <c r="F33" s="7">
        <v>15296</v>
      </c>
      <c r="G33" s="66">
        <v>16394</v>
      </c>
      <c r="H33" s="63">
        <v>2.9609999999999999</v>
      </c>
      <c r="I33" s="65">
        <v>4016</v>
      </c>
      <c r="J33" s="73">
        <f t="shared" si="0"/>
        <v>0.245</v>
      </c>
      <c r="K33" s="65">
        <v>109</v>
      </c>
      <c r="L33" s="65">
        <v>5738</v>
      </c>
      <c r="M33" s="61">
        <v>667</v>
      </c>
      <c r="N33" s="41">
        <f t="shared" si="1"/>
        <v>1.8996</v>
      </c>
      <c r="O33" s="41">
        <f t="shared" si="2"/>
        <v>11.6243</v>
      </c>
      <c r="P33" s="3">
        <v>0</v>
      </c>
      <c r="Q33" s="3">
        <v>7832</v>
      </c>
      <c r="R33" s="3">
        <v>8924</v>
      </c>
      <c r="S33" s="3">
        <v>12710</v>
      </c>
      <c r="T33" s="74">
        <v>15296</v>
      </c>
      <c r="U33" s="74">
        <f t="shared" si="3"/>
        <v>15296</v>
      </c>
      <c r="V33" s="42">
        <f t="shared" si="4"/>
        <v>0</v>
      </c>
      <c r="W33" s="68">
        <v>21946417</v>
      </c>
      <c r="X33" s="69">
        <v>4930744</v>
      </c>
      <c r="Y33" s="8">
        <v>35.716198685090433</v>
      </c>
      <c r="Z33" s="37">
        <f t="shared" si="5"/>
        <v>428.26510000000002</v>
      </c>
      <c r="AA33" s="65">
        <f t="shared" si="6"/>
        <v>0</v>
      </c>
      <c r="AB33" s="34">
        <f t="shared" si="7"/>
        <v>0.43202299999999999</v>
      </c>
      <c r="AC33" s="34" t="str">
        <f t="shared" si="8"/>
        <v/>
      </c>
      <c r="AD33" s="65" t="str">
        <f t="shared" si="9"/>
        <v/>
      </c>
      <c r="AE33" s="65" t="str">
        <f t="shared" si="10"/>
        <v/>
      </c>
      <c r="AF33" s="65" t="str">
        <f t="shared" si="11"/>
        <v/>
      </c>
      <c r="AG33" s="65">
        <f t="shared" si="27"/>
        <v>0</v>
      </c>
      <c r="AH33" s="34">
        <f t="shared" si="12"/>
        <v>419.88817663999993</v>
      </c>
      <c r="AI33" s="34" t="str">
        <f t="shared" si="13"/>
        <v/>
      </c>
      <c r="AJ33" s="65" t="str">
        <f t="shared" si="14"/>
        <v/>
      </c>
      <c r="AK33" s="37" t="str">
        <f t="shared" si="15"/>
        <v/>
      </c>
      <c r="AL33" s="14">
        <f t="shared" si="16"/>
        <v>419.89</v>
      </c>
      <c r="AM33" s="42">
        <f t="shared" si="17"/>
        <v>468.41</v>
      </c>
      <c r="AN33" s="60">
        <f t="shared" si="18"/>
        <v>0</v>
      </c>
      <c r="AO33" s="43">
        <f t="shared" si="19"/>
        <v>4.6442910472681925E-2</v>
      </c>
      <c r="AP33" s="66">
        <f t="shared" si="20"/>
        <v>0</v>
      </c>
      <c r="AQ33" s="18">
        <v>0</v>
      </c>
      <c r="AR33" s="66">
        <f t="shared" si="21"/>
        <v>0</v>
      </c>
      <c r="AS33" s="38">
        <f t="shared" si="22"/>
        <v>163940</v>
      </c>
      <c r="AT33" s="38">
        <f t="shared" si="23"/>
        <v>246537.2</v>
      </c>
      <c r="AU33" s="66">
        <f t="shared" si="24"/>
        <v>-163940</v>
      </c>
      <c r="AV33" s="20">
        <f t="shared" si="25"/>
        <v>0</v>
      </c>
      <c r="AX33" s="65">
        <f t="shared" si="26"/>
        <v>0</v>
      </c>
    </row>
    <row r="34" spans="1:50" ht="15" customHeight="1">
      <c r="A34" s="2">
        <v>2</v>
      </c>
      <c r="B34" s="2">
        <v>1800</v>
      </c>
      <c r="C34" s="1" t="s">
        <v>581</v>
      </c>
      <c r="D34" s="35">
        <v>125808</v>
      </c>
      <c r="E34" s="66">
        <v>0</v>
      </c>
      <c r="F34" s="7">
        <v>8031</v>
      </c>
      <c r="G34" s="66">
        <v>8689</v>
      </c>
      <c r="H34" s="63">
        <v>2.8839999999999999</v>
      </c>
      <c r="I34" s="65">
        <v>887</v>
      </c>
      <c r="J34" s="73">
        <f t="shared" si="0"/>
        <v>0.1021</v>
      </c>
      <c r="K34" s="65">
        <v>79</v>
      </c>
      <c r="L34" s="65">
        <v>3046</v>
      </c>
      <c r="M34" s="61">
        <v>155</v>
      </c>
      <c r="N34" s="41">
        <f t="shared" si="1"/>
        <v>2.5935999999999999</v>
      </c>
      <c r="O34" s="41">
        <f t="shared" si="2"/>
        <v>5.0886000000000005</v>
      </c>
      <c r="P34" s="3">
        <v>1674</v>
      </c>
      <c r="Q34" s="3">
        <v>3926</v>
      </c>
      <c r="R34" s="3">
        <v>5441</v>
      </c>
      <c r="S34" s="3">
        <v>6903</v>
      </c>
      <c r="T34" s="74">
        <v>8031</v>
      </c>
      <c r="U34" s="74">
        <f t="shared" si="3"/>
        <v>8031</v>
      </c>
      <c r="V34" s="42">
        <f t="shared" si="4"/>
        <v>0</v>
      </c>
      <c r="W34" s="68">
        <v>10669937</v>
      </c>
      <c r="X34" s="69">
        <v>2184027</v>
      </c>
      <c r="Y34" s="8">
        <v>35.158543977809934</v>
      </c>
      <c r="Z34" s="37">
        <f t="shared" si="5"/>
        <v>228.42240000000001</v>
      </c>
      <c r="AA34" s="65">
        <f t="shared" si="6"/>
        <v>0</v>
      </c>
      <c r="AB34" s="34">
        <f t="shared" si="7"/>
        <v>0.43202299999999999</v>
      </c>
      <c r="AC34" s="34" t="str">
        <f t="shared" si="8"/>
        <v/>
      </c>
      <c r="AD34" s="65" t="str">
        <f t="shared" si="9"/>
        <v/>
      </c>
      <c r="AE34" s="65" t="str">
        <f t="shared" si="10"/>
        <v/>
      </c>
      <c r="AF34" s="65" t="str">
        <f t="shared" si="11"/>
        <v/>
      </c>
      <c r="AG34" s="65">
        <f t="shared" si="27"/>
        <v>495.17679984</v>
      </c>
      <c r="AH34" s="34" t="str">
        <f t="shared" si="12"/>
        <v/>
      </c>
      <c r="AI34" s="34" t="str">
        <f t="shared" si="13"/>
        <v/>
      </c>
      <c r="AJ34" s="65" t="str">
        <f t="shared" si="14"/>
        <v/>
      </c>
      <c r="AK34" s="37" t="str">
        <f t="shared" si="15"/>
        <v/>
      </c>
      <c r="AL34" s="14">
        <f t="shared" si="16"/>
        <v>495.18</v>
      </c>
      <c r="AM34" s="42">
        <f t="shared" si="17"/>
        <v>552.4</v>
      </c>
      <c r="AN34" s="60">
        <f t="shared" si="18"/>
        <v>190145</v>
      </c>
      <c r="AO34" s="43">
        <f t="shared" si="19"/>
        <v>4.6442910472681925E-2</v>
      </c>
      <c r="AP34" s="66">
        <f t="shared" si="20"/>
        <v>2987.9975310809368</v>
      </c>
      <c r="AQ34" s="18">
        <v>0</v>
      </c>
      <c r="AR34" s="66">
        <f t="shared" si="21"/>
        <v>128796</v>
      </c>
      <c r="AS34" s="38">
        <f t="shared" si="22"/>
        <v>86890</v>
      </c>
      <c r="AT34" s="38">
        <f t="shared" si="23"/>
        <v>109201.35</v>
      </c>
      <c r="AU34" s="66">
        <f t="shared" si="24"/>
        <v>38918</v>
      </c>
      <c r="AV34" s="20">
        <f t="shared" si="25"/>
        <v>128796</v>
      </c>
      <c r="AX34" s="65">
        <f t="shared" si="26"/>
        <v>1</v>
      </c>
    </row>
    <row r="35" spans="1:50" ht="15" customHeight="1">
      <c r="A35" s="2">
        <v>2</v>
      </c>
      <c r="B35" s="2">
        <v>1900</v>
      </c>
      <c r="C35" s="1" t="s">
        <v>161</v>
      </c>
      <c r="D35" s="35">
        <v>0</v>
      </c>
      <c r="E35" s="66">
        <v>0</v>
      </c>
      <c r="F35" s="7">
        <v>3914</v>
      </c>
      <c r="G35" s="66">
        <v>3950</v>
      </c>
      <c r="H35" s="63">
        <v>2.73</v>
      </c>
      <c r="I35" s="65">
        <v>1447</v>
      </c>
      <c r="J35" s="73">
        <f t="shared" si="0"/>
        <v>0.36630000000000001</v>
      </c>
      <c r="K35" s="65">
        <v>93</v>
      </c>
      <c r="L35" s="65">
        <v>1524</v>
      </c>
      <c r="M35" s="61">
        <v>379</v>
      </c>
      <c r="N35" s="41">
        <f t="shared" si="1"/>
        <v>6.1024000000000003</v>
      </c>
      <c r="O35" s="41">
        <f t="shared" si="2"/>
        <v>24.8688</v>
      </c>
      <c r="P35" s="3">
        <v>1999</v>
      </c>
      <c r="Q35" s="3">
        <v>3232</v>
      </c>
      <c r="R35" s="3">
        <v>3690</v>
      </c>
      <c r="S35" s="3">
        <v>3957</v>
      </c>
      <c r="T35" s="74">
        <v>3914</v>
      </c>
      <c r="U35" s="74">
        <f t="shared" si="3"/>
        <v>3957</v>
      </c>
      <c r="V35" s="42">
        <f t="shared" si="4"/>
        <v>0.18</v>
      </c>
      <c r="W35" s="68">
        <v>6457453</v>
      </c>
      <c r="X35" s="69">
        <v>3158255</v>
      </c>
      <c r="Y35" s="8">
        <v>47.752795379746935</v>
      </c>
      <c r="Z35" s="37">
        <f t="shared" si="5"/>
        <v>81.963800000000006</v>
      </c>
      <c r="AA35" s="65">
        <f t="shared" si="6"/>
        <v>0</v>
      </c>
      <c r="AB35" s="34">
        <f t="shared" si="7"/>
        <v>0.43202299999999999</v>
      </c>
      <c r="AC35" s="34" t="str">
        <f t="shared" si="8"/>
        <v/>
      </c>
      <c r="AD35" s="65" t="str">
        <f t="shared" si="9"/>
        <v/>
      </c>
      <c r="AE35" s="65" t="str">
        <f t="shared" si="10"/>
        <v/>
      </c>
      <c r="AF35" s="65" t="str">
        <f t="shared" si="11"/>
        <v/>
      </c>
      <c r="AG35" s="65">
        <f t="shared" si="27"/>
        <v>527.88217975999987</v>
      </c>
      <c r="AH35" s="34" t="str">
        <f t="shared" si="12"/>
        <v/>
      </c>
      <c r="AI35" s="34" t="str">
        <f t="shared" si="13"/>
        <v/>
      </c>
      <c r="AJ35" s="65" t="str">
        <f t="shared" si="14"/>
        <v/>
      </c>
      <c r="AK35" s="37" t="str">
        <f t="shared" si="15"/>
        <v/>
      </c>
      <c r="AL35" s="14">
        <f t="shared" si="16"/>
        <v>527.88</v>
      </c>
      <c r="AM35" s="42">
        <f t="shared" si="17"/>
        <v>588.88</v>
      </c>
      <c r="AN35" s="60">
        <f t="shared" si="18"/>
        <v>0</v>
      </c>
      <c r="AO35" s="43">
        <f t="shared" si="19"/>
        <v>4.6442910472681925E-2</v>
      </c>
      <c r="AP35" s="66">
        <f t="shared" si="20"/>
        <v>0</v>
      </c>
      <c r="AQ35" s="18">
        <v>0</v>
      </c>
      <c r="AR35" s="66">
        <f t="shared" si="21"/>
        <v>0</v>
      </c>
      <c r="AS35" s="38">
        <f t="shared" si="22"/>
        <v>39500</v>
      </c>
      <c r="AT35" s="38">
        <f t="shared" si="23"/>
        <v>157912.75</v>
      </c>
      <c r="AU35" s="66">
        <f t="shared" si="24"/>
        <v>-39500</v>
      </c>
      <c r="AV35" s="20">
        <f t="shared" si="25"/>
        <v>0</v>
      </c>
      <c r="AX35" s="65">
        <f t="shared" si="26"/>
        <v>0</v>
      </c>
    </row>
    <row r="36" spans="1:50" ht="15" customHeight="1">
      <c r="A36" s="2">
        <v>2</v>
      </c>
      <c r="B36" s="2">
        <v>6200</v>
      </c>
      <c r="C36" s="1" t="s">
        <v>73</v>
      </c>
      <c r="D36" s="35">
        <v>0</v>
      </c>
      <c r="E36" s="66">
        <v>0</v>
      </c>
      <c r="F36" s="7">
        <v>57186</v>
      </c>
      <c r="G36" s="66">
        <v>66667</v>
      </c>
      <c r="H36" s="63">
        <v>2.7440000000000002</v>
      </c>
      <c r="I36" s="65">
        <v>24685</v>
      </c>
      <c r="J36" s="73">
        <f t="shared" si="0"/>
        <v>0.37030000000000002</v>
      </c>
      <c r="K36" s="65">
        <v>245</v>
      </c>
      <c r="L36" s="65">
        <v>24022</v>
      </c>
      <c r="M36" s="61">
        <v>4171</v>
      </c>
      <c r="N36" s="41">
        <f t="shared" si="1"/>
        <v>1.0199</v>
      </c>
      <c r="O36" s="41">
        <f t="shared" si="2"/>
        <v>17.363300000000002</v>
      </c>
      <c r="P36" s="3">
        <v>20573</v>
      </c>
      <c r="Q36" s="3">
        <v>28558</v>
      </c>
      <c r="R36" s="3">
        <v>38975</v>
      </c>
      <c r="S36" s="3">
        <v>44942</v>
      </c>
      <c r="T36" s="74">
        <v>57186</v>
      </c>
      <c r="U36" s="74">
        <f t="shared" si="3"/>
        <v>57186</v>
      </c>
      <c r="V36" s="42">
        <f t="shared" si="4"/>
        <v>0</v>
      </c>
      <c r="W36" s="68">
        <v>84628933</v>
      </c>
      <c r="X36" s="69">
        <v>28599917</v>
      </c>
      <c r="Y36" s="8">
        <v>34.048534973907216</v>
      </c>
      <c r="Z36" s="37">
        <f t="shared" si="5"/>
        <v>1679.5436</v>
      </c>
      <c r="AA36" s="65">
        <f t="shared" si="6"/>
        <v>0</v>
      </c>
      <c r="AB36" s="34">
        <f t="shared" si="7"/>
        <v>0.43202299999999999</v>
      </c>
      <c r="AC36" s="34" t="str">
        <f t="shared" si="8"/>
        <v/>
      </c>
      <c r="AD36" s="65" t="str">
        <f t="shared" si="9"/>
        <v/>
      </c>
      <c r="AE36" s="65" t="str">
        <f t="shared" si="10"/>
        <v/>
      </c>
      <c r="AF36" s="65" t="str">
        <f t="shared" si="11"/>
        <v/>
      </c>
      <c r="AG36" s="65">
        <f t="shared" si="27"/>
        <v>0</v>
      </c>
      <c r="AH36" s="34">
        <f t="shared" si="12"/>
        <v>443.76164131499996</v>
      </c>
      <c r="AI36" s="34" t="str">
        <f t="shared" si="13"/>
        <v/>
      </c>
      <c r="AJ36" s="65" t="str">
        <f t="shared" si="14"/>
        <v/>
      </c>
      <c r="AK36" s="37" t="str">
        <f t="shared" si="15"/>
        <v/>
      </c>
      <c r="AL36" s="14">
        <f t="shared" si="16"/>
        <v>443.76</v>
      </c>
      <c r="AM36" s="42">
        <f t="shared" si="17"/>
        <v>495.04</v>
      </c>
      <c r="AN36" s="60">
        <f t="shared" si="18"/>
        <v>0</v>
      </c>
      <c r="AO36" s="43">
        <f t="shared" si="19"/>
        <v>4.6442910472681925E-2</v>
      </c>
      <c r="AP36" s="66">
        <f t="shared" si="20"/>
        <v>0</v>
      </c>
      <c r="AQ36" s="18">
        <v>0</v>
      </c>
      <c r="AR36" s="66">
        <f t="shared" si="21"/>
        <v>0</v>
      </c>
      <c r="AS36" s="38">
        <f t="shared" si="22"/>
        <v>666670</v>
      </c>
      <c r="AT36" s="38">
        <f t="shared" si="23"/>
        <v>1429995.85</v>
      </c>
      <c r="AU36" s="66">
        <f t="shared" si="24"/>
        <v>-666670</v>
      </c>
      <c r="AV36" s="20">
        <f t="shared" si="25"/>
        <v>0</v>
      </c>
      <c r="AX36" s="65">
        <f t="shared" si="26"/>
        <v>0</v>
      </c>
    </row>
    <row r="37" spans="1:50" ht="15" customHeight="1">
      <c r="A37" s="2">
        <v>2</v>
      </c>
      <c r="B37" s="2">
        <v>8700</v>
      </c>
      <c r="C37" s="1" t="s">
        <v>711</v>
      </c>
      <c r="D37" s="35">
        <v>509111</v>
      </c>
      <c r="E37" s="66">
        <v>0</v>
      </c>
      <c r="F37" s="7">
        <v>6412</v>
      </c>
      <c r="G37" s="66">
        <v>6410</v>
      </c>
      <c r="H37" s="63">
        <v>2.37</v>
      </c>
      <c r="I37" s="65">
        <v>3245</v>
      </c>
      <c r="J37" s="73">
        <f t="shared" si="0"/>
        <v>0.50619999999999998</v>
      </c>
      <c r="K37" s="65">
        <v>109</v>
      </c>
      <c r="L37" s="65">
        <v>2998</v>
      </c>
      <c r="M37" s="61">
        <v>1451</v>
      </c>
      <c r="N37" s="41">
        <f t="shared" si="1"/>
        <v>3.6358000000000001</v>
      </c>
      <c r="O37" s="41">
        <f t="shared" si="2"/>
        <v>48.398899999999998</v>
      </c>
      <c r="P37" s="3">
        <v>6417</v>
      </c>
      <c r="Q37" s="3">
        <v>6477</v>
      </c>
      <c r="R37" s="3">
        <v>6532</v>
      </c>
      <c r="S37" s="3">
        <v>6772</v>
      </c>
      <c r="T37" s="74">
        <v>6412</v>
      </c>
      <c r="U37" s="74">
        <f t="shared" si="3"/>
        <v>6772</v>
      </c>
      <c r="V37" s="42">
        <f t="shared" si="4"/>
        <v>5.35</v>
      </c>
      <c r="W37" s="68">
        <v>7230169</v>
      </c>
      <c r="X37" s="69">
        <v>3435570</v>
      </c>
      <c r="Y37" s="8">
        <v>2.0708659654021564</v>
      </c>
      <c r="Z37" s="37">
        <f t="shared" si="5"/>
        <v>3096.2892000000002</v>
      </c>
      <c r="AA37" s="65">
        <f t="shared" si="6"/>
        <v>0</v>
      </c>
      <c r="AB37" s="34">
        <f t="shared" si="7"/>
        <v>0.43202299999999999</v>
      </c>
      <c r="AC37" s="34" t="str">
        <f t="shared" si="8"/>
        <v/>
      </c>
      <c r="AD37" s="65" t="str">
        <f t="shared" si="9"/>
        <v/>
      </c>
      <c r="AE37" s="65" t="str">
        <f t="shared" si="10"/>
        <v/>
      </c>
      <c r="AF37" s="65" t="str">
        <f t="shared" si="11"/>
        <v/>
      </c>
      <c r="AG37" s="65">
        <f t="shared" si="27"/>
        <v>619.25323141999991</v>
      </c>
      <c r="AH37" s="34" t="str">
        <f t="shared" si="12"/>
        <v/>
      </c>
      <c r="AI37" s="34" t="str">
        <f t="shared" si="13"/>
        <v/>
      </c>
      <c r="AJ37" s="65" t="str">
        <f t="shared" si="14"/>
        <v/>
      </c>
      <c r="AK37" s="37" t="str">
        <f t="shared" si="15"/>
        <v/>
      </c>
      <c r="AL37" s="14">
        <f t="shared" si="16"/>
        <v>619.25</v>
      </c>
      <c r="AM37" s="42">
        <f t="shared" si="17"/>
        <v>690.8</v>
      </c>
      <c r="AN37" s="60">
        <f t="shared" si="18"/>
        <v>1304429</v>
      </c>
      <c r="AO37" s="43">
        <f t="shared" si="19"/>
        <v>4.6442910472681925E-2</v>
      </c>
      <c r="AP37" s="66">
        <f t="shared" si="20"/>
        <v>36936.882671312444</v>
      </c>
      <c r="AQ37" s="18">
        <v>0</v>
      </c>
      <c r="AR37" s="66">
        <f t="shared" si="21"/>
        <v>546048</v>
      </c>
      <c r="AS37" s="38">
        <f t="shared" si="22"/>
        <v>64100</v>
      </c>
      <c r="AT37" s="38">
        <f t="shared" si="23"/>
        <v>171778.5</v>
      </c>
      <c r="AU37" s="66">
        <f t="shared" si="24"/>
        <v>445011</v>
      </c>
      <c r="AV37" s="20">
        <f t="shared" si="25"/>
        <v>546048</v>
      </c>
      <c r="AX37" s="65">
        <f t="shared" si="26"/>
        <v>1</v>
      </c>
    </row>
    <row r="38" spans="1:50" ht="15" customHeight="1">
      <c r="A38" s="2">
        <v>3</v>
      </c>
      <c r="B38" s="2">
        <v>100</v>
      </c>
      <c r="C38" s="1" t="s">
        <v>29</v>
      </c>
      <c r="D38" s="35">
        <v>132382</v>
      </c>
      <c r="E38" s="66">
        <v>0</v>
      </c>
      <c r="F38" s="7">
        <v>519</v>
      </c>
      <c r="G38" s="66">
        <v>532</v>
      </c>
      <c r="H38" s="63">
        <v>2.673</v>
      </c>
      <c r="I38" s="65">
        <v>365</v>
      </c>
      <c r="J38" s="73">
        <f t="shared" si="0"/>
        <v>0.68610000000000004</v>
      </c>
      <c r="K38" s="65">
        <v>25</v>
      </c>
      <c r="L38" s="65">
        <v>264</v>
      </c>
      <c r="M38" s="61">
        <v>55</v>
      </c>
      <c r="N38" s="41">
        <f t="shared" si="1"/>
        <v>9.4696999999999996</v>
      </c>
      <c r="O38" s="41">
        <f t="shared" si="2"/>
        <v>20.833299999999998</v>
      </c>
      <c r="P38" s="3">
        <v>297</v>
      </c>
      <c r="Q38" s="3">
        <v>383</v>
      </c>
      <c r="R38" s="3">
        <v>411</v>
      </c>
      <c r="S38" s="3">
        <v>445</v>
      </c>
      <c r="T38" s="75">
        <v>519</v>
      </c>
      <c r="U38" s="74">
        <f t="shared" si="3"/>
        <v>519</v>
      </c>
      <c r="V38" s="42">
        <f t="shared" si="4"/>
        <v>0</v>
      </c>
      <c r="W38" s="68">
        <v>298824</v>
      </c>
      <c r="X38" s="69">
        <v>262526</v>
      </c>
      <c r="Y38" s="8">
        <v>0.55935046803305655</v>
      </c>
      <c r="Z38" s="37">
        <f t="shared" si="5"/>
        <v>927.86189999999999</v>
      </c>
      <c r="AA38" s="65">
        <f t="shared" si="6"/>
        <v>0</v>
      </c>
      <c r="AB38" s="34">
        <f t="shared" si="7"/>
        <v>0.43202299999999999</v>
      </c>
      <c r="AC38" s="34" t="str">
        <f t="shared" si="8"/>
        <v/>
      </c>
      <c r="AD38" s="65" t="str">
        <f t="shared" si="9"/>
        <v/>
      </c>
      <c r="AE38" s="65">
        <f t="shared" si="10"/>
        <v>568.54399999999998</v>
      </c>
      <c r="AF38" s="65">
        <f t="shared" si="11"/>
        <v>568.54399999999998</v>
      </c>
      <c r="AG38" s="65">
        <f t="shared" si="27"/>
        <v>0</v>
      </c>
      <c r="AH38" s="34" t="str">
        <f t="shared" si="12"/>
        <v/>
      </c>
      <c r="AI38" s="34" t="str">
        <f t="shared" si="13"/>
        <v/>
      </c>
      <c r="AJ38" s="65" t="str">
        <f t="shared" si="14"/>
        <v/>
      </c>
      <c r="AK38" s="37" t="str">
        <f t="shared" si="15"/>
        <v/>
      </c>
      <c r="AL38" s="14">
        <f t="shared" si="16"/>
        <v>568.54</v>
      </c>
      <c r="AM38" s="42">
        <f t="shared" si="17"/>
        <v>634.24</v>
      </c>
      <c r="AN38" s="60">
        <f t="shared" si="18"/>
        <v>208317</v>
      </c>
      <c r="AO38" s="43">
        <f t="shared" si="19"/>
        <v>4.6442910472681925E-2</v>
      </c>
      <c r="AP38" s="66">
        <f t="shared" si="20"/>
        <v>3526.6424067431021</v>
      </c>
      <c r="AQ38" s="18">
        <v>0</v>
      </c>
      <c r="AR38" s="66">
        <f t="shared" si="21"/>
        <v>135909</v>
      </c>
      <c r="AS38" s="38">
        <f t="shared" si="22"/>
        <v>5320</v>
      </c>
      <c r="AT38" s="38">
        <f t="shared" si="23"/>
        <v>13126.300000000001</v>
      </c>
      <c r="AU38" s="66">
        <f t="shared" si="24"/>
        <v>127062</v>
      </c>
      <c r="AV38" s="20">
        <f t="shared" si="25"/>
        <v>135909</v>
      </c>
      <c r="AX38" s="65">
        <f t="shared" si="26"/>
        <v>1</v>
      </c>
    </row>
    <row r="39" spans="1:50" ht="15" customHeight="1">
      <c r="A39" s="2">
        <v>3</v>
      </c>
      <c r="B39" s="2">
        <v>200</v>
      </c>
      <c r="C39" s="1" t="s">
        <v>113</v>
      </c>
      <c r="D39" s="35">
        <v>47444</v>
      </c>
      <c r="E39" s="66">
        <v>0</v>
      </c>
      <c r="F39" s="7">
        <v>234</v>
      </c>
      <c r="G39" s="66">
        <v>231</v>
      </c>
      <c r="H39" s="63">
        <v>2.9620000000000002</v>
      </c>
      <c r="I39" s="65">
        <v>88</v>
      </c>
      <c r="J39" s="73">
        <f t="shared" si="0"/>
        <v>0.38100000000000001</v>
      </c>
      <c r="K39" s="65">
        <v>19</v>
      </c>
      <c r="L39" s="65">
        <v>89</v>
      </c>
      <c r="M39" s="61">
        <v>35</v>
      </c>
      <c r="N39" s="41">
        <f t="shared" si="1"/>
        <v>21.348300000000002</v>
      </c>
      <c r="O39" s="41">
        <f t="shared" si="2"/>
        <v>39.325800000000001</v>
      </c>
      <c r="P39" s="3">
        <v>233</v>
      </c>
      <c r="Q39" s="3">
        <v>238</v>
      </c>
      <c r="R39" s="3">
        <v>212</v>
      </c>
      <c r="S39" s="3">
        <v>200</v>
      </c>
      <c r="T39" s="75">
        <v>234</v>
      </c>
      <c r="U39" s="74">
        <f t="shared" si="3"/>
        <v>238</v>
      </c>
      <c r="V39" s="42">
        <f t="shared" si="4"/>
        <v>2.94</v>
      </c>
      <c r="W39" s="68">
        <v>96967</v>
      </c>
      <c r="X39" s="69">
        <v>55005</v>
      </c>
      <c r="Y39" s="8">
        <v>0.64150142780584307</v>
      </c>
      <c r="Z39" s="37">
        <f t="shared" si="5"/>
        <v>364.76929999999999</v>
      </c>
      <c r="AA39" s="65">
        <f t="shared" si="6"/>
        <v>0</v>
      </c>
      <c r="AB39" s="34">
        <f t="shared" si="7"/>
        <v>0.43202299999999999</v>
      </c>
      <c r="AC39" s="34" t="str">
        <f t="shared" si="8"/>
        <v/>
      </c>
      <c r="AD39" s="65" t="str">
        <f t="shared" si="9"/>
        <v/>
      </c>
      <c r="AE39" s="65">
        <f t="shared" si="10"/>
        <v>458.077</v>
      </c>
      <c r="AF39" s="65">
        <f t="shared" si="11"/>
        <v>458.077</v>
      </c>
      <c r="AG39" s="65">
        <f t="shared" si="27"/>
        <v>0</v>
      </c>
      <c r="AH39" s="34" t="str">
        <f t="shared" si="12"/>
        <v/>
      </c>
      <c r="AI39" s="34" t="str">
        <f t="shared" si="13"/>
        <v/>
      </c>
      <c r="AJ39" s="65" t="str">
        <f t="shared" si="14"/>
        <v/>
      </c>
      <c r="AK39" s="37" t="str">
        <f t="shared" si="15"/>
        <v/>
      </c>
      <c r="AL39" s="14">
        <f t="shared" si="16"/>
        <v>458.08</v>
      </c>
      <c r="AM39" s="42">
        <f t="shared" si="17"/>
        <v>511.01</v>
      </c>
      <c r="AN39" s="60">
        <f t="shared" si="18"/>
        <v>76151</v>
      </c>
      <c r="AO39" s="43">
        <f t="shared" si="19"/>
        <v>4.6442910472681925E-2</v>
      </c>
      <c r="AP39" s="66">
        <f t="shared" si="20"/>
        <v>1333.2366309392801</v>
      </c>
      <c r="AQ39" s="18">
        <v>0</v>
      </c>
      <c r="AR39" s="66">
        <f t="shared" si="21"/>
        <v>48777</v>
      </c>
      <c r="AS39" s="38">
        <f t="shared" si="22"/>
        <v>2310</v>
      </c>
      <c r="AT39" s="38">
        <f t="shared" si="23"/>
        <v>2750.25</v>
      </c>
      <c r="AU39" s="66">
        <f t="shared" si="24"/>
        <v>45134</v>
      </c>
      <c r="AV39" s="20">
        <f t="shared" si="25"/>
        <v>48777</v>
      </c>
      <c r="AX39" s="65">
        <f t="shared" si="26"/>
        <v>1</v>
      </c>
    </row>
    <row r="40" spans="1:50" ht="15" customHeight="1">
      <c r="A40" s="2">
        <v>3</v>
      </c>
      <c r="B40" s="2">
        <v>300</v>
      </c>
      <c r="C40" s="1" t="s">
        <v>202</v>
      </c>
      <c r="D40" s="35">
        <v>632552</v>
      </c>
      <c r="E40" s="66">
        <v>0</v>
      </c>
      <c r="F40" s="7">
        <v>8569</v>
      </c>
      <c r="G40" s="66">
        <v>9475</v>
      </c>
      <c r="H40" s="63">
        <v>2.1080000000000001</v>
      </c>
      <c r="I40" s="65">
        <v>9291</v>
      </c>
      <c r="J40" s="73">
        <f t="shared" si="0"/>
        <v>0.98060000000000003</v>
      </c>
      <c r="K40" s="65">
        <v>606</v>
      </c>
      <c r="L40" s="65">
        <v>5005</v>
      </c>
      <c r="M40" s="61">
        <v>1728</v>
      </c>
      <c r="N40" s="41">
        <f t="shared" si="1"/>
        <v>12.107900000000001</v>
      </c>
      <c r="O40" s="41">
        <f t="shared" si="2"/>
        <v>34.525500000000001</v>
      </c>
      <c r="P40" s="3">
        <v>5797</v>
      </c>
      <c r="Q40" s="3">
        <v>7106</v>
      </c>
      <c r="R40" s="3">
        <v>6635</v>
      </c>
      <c r="S40" s="3">
        <v>7348</v>
      </c>
      <c r="T40" s="74">
        <v>8569</v>
      </c>
      <c r="U40" s="74">
        <f t="shared" si="3"/>
        <v>8569</v>
      </c>
      <c r="V40" s="42">
        <f t="shared" si="4"/>
        <v>0</v>
      </c>
      <c r="W40" s="68">
        <v>14173920</v>
      </c>
      <c r="X40" s="69">
        <v>5498449</v>
      </c>
      <c r="Y40" s="8">
        <v>15.195551485180626</v>
      </c>
      <c r="Z40" s="37">
        <f t="shared" si="5"/>
        <v>563.91499999999996</v>
      </c>
      <c r="AA40" s="65">
        <f t="shared" si="6"/>
        <v>0</v>
      </c>
      <c r="AB40" s="34">
        <f t="shared" si="7"/>
        <v>0.43202299999999999</v>
      </c>
      <c r="AC40" s="34" t="str">
        <f t="shared" si="8"/>
        <v/>
      </c>
      <c r="AD40" s="65" t="str">
        <f t="shared" si="9"/>
        <v/>
      </c>
      <c r="AE40" s="65" t="str">
        <f t="shared" si="10"/>
        <v/>
      </c>
      <c r="AF40" s="65" t="str">
        <f t="shared" si="11"/>
        <v/>
      </c>
      <c r="AG40" s="65">
        <f t="shared" si="27"/>
        <v>598.15106561000005</v>
      </c>
      <c r="AH40" s="34" t="str">
        <f t="shared" si="12"/>
        <v/>
      </c>
      <c r="AI40" s="34" t="str">
        <f t="shared" si="13"/>
        <v/>
      </c>
      <c r="AJ40" s="65" t="str">
        <f t="shared" si="14"/>
        <v/>
      </c>
      <c r="AK40" s="37" t="str">
        <f t="shared" si="15"/>
        <v/>
      </c>
      <c r="AL40" s="14">
        <f t="shared" si="16"/>
        <v>598.15</v>
      </c>
      <c r="AM40" s="42">
        <f t="shared" si="17"/>
        <v>667.27</v>
      </c>
      <c r="AN40" s="60">
        <f t="shared" si="18"/>
        <v>198924</v>
      </c>
      <c r="AO40" s="43">
        <f t="shared" si="19"/>
        <v>4.6442910472681925E-2</v>
      </c>
      <c r="AP40" s="66">
        <f t="shared" si="20"/>
        <v>-20138.946382448117</v>
      </c>
      <c r="AQ40" s="18">
        <v>0</v>
      </c>
      <c r="AR40" s="66">
        <f t="shared" si="21"/>
        <v>198924</v>
      </c>
      <c r="AS40" s="38">
        <f t="shared" si="22"/>
        <v>94750</v>
      </c>
      <c r="AT40" s="38">
        <f t="shared" si="23"/>
        <v>274922.45</v>
      </c>
      <c r="AU40" s="66">
        <f t="shared" si="24"/>
        <v>537802</v>
      </c>
      <c r="AV40" s="20">
        <f t="shared" si="25"/>
        <v>537802</v>
      </c>
      <c r="AX40" s="65">
        <f t="shared" si="26"/>
        <v>1</v>
      </c>
    </row>
    <row r="41" spans="1:50" ht="15" customHeight="1">
      <c r="A41" s="2">
        <v>3</v>
      </c>
      <c r="B41" s="2">
        <v>400</v>
      </c>
      <c r="C41" s="1" t="s">
        <v>278</v>
      </c>
      <c r="D41" s="35">
        <v>522018</v>
      </c>
      <c r="E41" s="66">
        <v>0</v>
      </c>
      <c r="F41" s="7">
        <v>1350</v>
      </c>
      <c r="G41" s="66">
        <v>1405</v>
      </c>
      <c r="H41" s="63">
        <v>2.3660000000000001</v>
      </c>
      <c r="I41" s="65">
        <v>237</v>
      </c>
      <c r="J41" s="73">
        <f t="shared" si="0"/>
        <v>0.16869999999999999</v>
      </c>
      <c r="K41" s="65">
        <v>189</v>
      </c>
      <c r="L41" s="65">
        <v>646</v>
      </c>
      <c r="M41" s="61">
        <v>184</v>
      </c>
      <c r="N41" s="41">
        <f t="shared" si="1"/>
        <v>29.256999999999998</v>
      </c>
      <c r="O41" s="41">
        <f t="shared" si="2"/>
        <v>28.483000000000004</v>
      </c>
      <c r="P41" s="3">
        <v>1015</v>
      </c>
      <c r="Q41" s="3">
        <v>1284</v>
      </c>
      <c r="R41" s="3">
        <v>1176</v>
      </c>
      <c r="S41" s="3">
        <v>1377</v>
      </c>
      <c r="T41" s="74">
        <v>1350</v>
      </c>
      <c r="U41" s="74">
        <f t="shared" si="3"/>
        <v>1377</v>
      </c>
      <c r="V41" s="42">
        <f t="shared" si="4"/>
        <v>0</v>
      </c>
      <c r="W41" s="68">
        <v>522366</v>
      </c>
      <c r="X41" s="69">
        <v>345563</v>
      </c>
      <c r="Y41" s="8">
        <v>1.1120009050234982</v>
      </c>
      <c r="Z41" s="37">
        <f t="shared" si="5"/>
        <v>1214.0278000000001</v>
      </c>
      <c r="AA41" s="65">
        <f t="shared" si="6"/>
        <v>0</v>
      </c>
      <c r="AB41" s="34">
        <f t="shared" si="7"/>
        <v>0.43202299999999999</v>
      </c>
      <c r="AC41" s="34" t="str">
        <f t="shared" si="8"/>
        <v/>
      </c>
      <c r="AD41" s="65" t="str">
        <f t="shared" si="9"/>
        <v/>
      </c>
      <c r="AE41" s="65">
        <f t="shared" si="10"/>
        <v>888.93499999999995</v>
      </c>
      <c r="AF41" s="65">
        <f t="shared" si="11"/>
        <v>630</v>
      </c>
      <c r="AG41" s="65">
        <f t="shared" si="27"/>
        <v>0</v>
      </c>
      <c r="AH41" s="34" t="str">
        <f t="shared" si="12"/>
        <v/>
      </c>
      <c r="AI41" s="34" t="str">
        <f t="shared" si="13"/>
        <v/>
      </c>
      <c r="AJ41" s="65" t="str">
        <f t="shared" si="14"/>
        <v/>
      </c>
      <c r="AK41" s="37" t="str">
        <f t="shared" si="15"/>
        <v/>
      </c>
      <c r="AL41" s="14">
        <f t="shared" si="16"/>
        <v>630</v>
      </c>
      <c r="AM41" s="42">
        <f t="shared" si="17"/>
        <v>702.8</v>
      </c>
      <c r="AN41" s="60">
        <f t="shared" si="18"/>
        <v>761760</v>
      </c>
      <c r="AO41" s="43">
        <f t="shared" si="19"/>
        <v>4.6442910472681925E-2</v>
      </c>
      <c r="AP41" s="66">
        <f t="shared" si="20"/>
        <v>11134.31624254171</v>
      </c>
      <c r="AQ41" s="18">
        <v>0</v>
      </c>
      <c r="AR41" s="66">
        <f t="shared" si="21"/>
        <v>533152</v>
      </c>
      <c r="AS41" s="38">
        <f t="shared" si="22"/>
        <v>14050</v>
      </c>
      <c r="AT41" s="38">
        <f t="shared" si="23"/>
        <v>17278.150000000001</v>
      </c>
      <c r="AU41" s="66">
        <f t="shared" si="24"/>
        <v>507968</v>
      </c>
      <c r="AV41" s="20">
        <f t="shared" si="25"/>
        <v>533152</v>
      </c>
      <c r="AX41" s="65">
        <f t="shared" si="26"/>
        <v>1</v>
      </c>
    </row>
    <row r="42" spans="1:50" ht="15" customHeight="1">
      <c r="A42" s="2">
        <v>3</v>
      </c>
      <c r="B42" s="2">
        <v>500</v>
      </c>
      <c r="C42" s="1" t="s">
        <v>428</v>
      </c>
      <c r="D42" s="35">
        <v>271931</v>
      </c>
      <c r="E42" s="66">
        <v>0</v>
      </c>
      <c r="F42" s="7">
        <v>783</v>
      </c>
      <c r="G42" s="66">
        <v>804</v>
      </c>
      <c r="H42" s="63">
        <v>2.4510000000000001</v>
      </c>
      <c r="I42" s="65">
        <v>243</v>
      </c>
      <c r="J42" s="73">
        <f t="shared" si="0"/>
        <v>0.30220000000000002</v>
      </c>
      <c r="K42" s="65">
        <v>122</v>
      </c>
      <c r="L42" s="65">
        <v>334</v>
      </c>
      <c r="M42" s="61">
        <v>64</v>
      </c>
      <c r="N42" s="41">
        <f t="shared" si="1"/>
        <v>36.526899999999998</v>
      </c>
      <c r="O42" s="41">
        <f t="shared" si="2"/>
        <v>19.1617</v>
      </c>
      <c r="P42" s="3">
        <v>658</v>
      </c>
      <c r="Q42" s="3">
        <v>716</v>
      </c>
      <c r="R42" s="3">
        <v>638</v>
      </c>
      <c r="S42" s="3">
        <v>782</v>
      </c>
      <c r="T42" s="75">
        <v>783</v>
      </c>
      <c r="U42" s="74">
        <f t="shared" si="3"/>
        <v>783</v>
      </c>
      <c r="V42" s="42">
        <f t="shared" si="4"/>
        <v>0</v>
      </c>
      <c r="W42" s="68">
        <v>460246</v>
      </c>
      <c r="X42" s="69">
        <v>161069</v>
      </c>
      <c r="Y42" s="8">
        <v>0.97280373499799999</v>
      </c>
      <c r="Z42" s="37">
        <f t="shared" si="5"/>
        <v>804.89</v>
      </c>
      <c r="AA42" s="65">
        <f t="shared" si="6"/>
        <v>0</v>
      </c>
      <c r="AB42" s="34">
        <f t="shared" si="7"/>
        <v>0.43202299999999999</v>
      </c>
      <c r="AC42" s="34" t="str">
        <f t="shared" si="8"/>
        <v/>
      </c>
      <c r="AD42" s="65" t="str">
        <f t="shared" si="9"/>
        <v/>
      </c>
      <c r="AE42" s="65">
        <f t="shared" si="10"/>
        <v>668.36799999999994</v>
      </c>
      <c r="AF42" s="65">
        <f t="shared" si="11"/>
        <v>630</v>
      </c>
      <c r="AG42" s="65">
        <f t="shared" si="27"/>
        <v>0</v>
      </c>
      <c r="AH42" s="34" t="str">
        <f t="shared" si="12"/>
        <v/>
      </c>
      <c r="AI42" s="34" t="str">
        <f t="shared" si="13"/>
        <v/>
      </c>
      <c r="AJ42" s="65" t="str">
        <f t="shared" si="14"/>
        <v/>
      </c>
      <c r="AK42" s="37" t="str">
        <f t="shared" si="15"/>
        <v/>
      </c>
      <c r="AL42" s="14">
        <f t="shared" si="16"/>
        <v>630</v>
      </c>
      <c r="AM42" s="42">
        <f t="shared" si="17"/>
        <v>702.8</v>
      </c>
      <c r="AN42" s="60">
        <f t="shared" si="18"/>
        <v>366214</v>
      </c>
      <c r="AO42" s="43">
        <f t="shared" si="19"/>
        <v>4.6442910472681925E-2</v>
      </c>
      <c r="AP42" s="66">
        <f t="shared" si="20"/>
        <v>4378.7769280958701</v>
      </c>
      <c r="AQ42" s="18">
        <v>0</v>
      </c>
      <c r="AR42" s="66">
        <f t="shared" si="21"/>
        <v>276310</v>
      </c>
      <c r="AS42" s="38">
        <f t="shared" si="22"/>
        <v>8040</v>
      </c>
      <c r="AT42" s="38">
        <f t="shared" si="23"/>
        <v>8053.4500000000007</v>
      </c>
      <c r="AU42" s="66">
        <f t="shared" si="24"/>
        <v>263891</v>
      </c>
      <c r="AV42" s="20">
        <f t="shared" si="25"/>
        <v>276310</v>
      </c>
      <c r="AX42" s="65">
        <f t="shared" si="26"/>
        <v>1</v>
      </c>
    </row>
    <row r="43" spans="1:50" ht="15" customHeight="1">
      <c r="A43" s="2">
        <v>3</v>
      </c>
      <c r="B43" s="2">
        <v>600</v>
      </c>
      <c r="C43" s="1" t="s">
        <v>586</v>
      </c>
      <c r="D43" s="35">
        <v>38571</v>
      </c>
      <c r="E43" s="66">
        <v>0</v>
      </c>
      <c r="F43" s="7">
        <v>184</v>
      </c>
      <c r="G43" s="66">
        <v>179</v>
      </c>
      <c r="H43" s="63">
        <v>2.5209999999999999</v>
      </c>
      <c r="I43" s="65">
        <v>70</v>
      </c>
      <c r="J43" s="73">
        <f t="shared" si="0"/>
        <v>0.3911</v>
      </c>
      <c r="K43" s="65">
        <v>15</v>
      </c>
      <c r="L43" s="65">
        <v>84</v>
      </c>
      <c r="M43" s="61">
        <v>13</v>
      </c>
      <c r="N43" s="41">
        <f t="shared" si="1"/>
        <v>17.857099999999999</v>
      </c>
      <c r="O43" s="41">
        <f t="shared" si="2"/>
        <v>15.4762</v>
      </c>
      <c r="P43" s="3">
        <v>236</v>
      </c>
      <c r="Q43" s="3">
        <v>215</v>
      </c>
      <c r="R43" s="3">
        <v>164</v>
      </c>
      <c r="S43" s="3">
        <v>143</v>
      </c>
      <c r="T43" s="75">
        <v>184</v>
      </c>
      <c r="U43" s="74">
        <f t="shared" si="3"/>
        <v>236</v>
      </c>
      <c r="V43" s="42">
        <f t="shared" si="4"/>
        <v>24.15</v>
      </c>
      <c r="W43" s="68">
        <v>58339</v>
      </c>
      <c r="X43" s="69">
        <v>50000</v>
      </c>
      <c r="Y43" s="8">
        <v>1.2838781492423903</v>
      </c>
      <c r="Z43" s="37">
        <f t="shared" si="5"/>
        <v>143.3158</v>
      </c>
      <c r="AA43" s="65">
        <f t="shared" si="6"/>
        <v>0</v>
      </c>
      <c r="AB43" s="34">
        <f t="shared" si="7"/>
        <v>0.43202299999999999</v>
      </c>
      <c r="AC43" s="34" t="str">
        <f t="shared" si="8"/>
        <v/>
      </c>
      <c r="AD43" s="65" t="str">
        <f t="shared" si="9"/>
        <v/>
      </c>
      <c r="AE43" s="65">
        <f t="shared" si="10"/>
        <v>438.99299999999999</v>
      </c>
      <c r="AF43" s="65">
        <f t="shared" si="11"/>
        <v>438.99299999999999</v>
      </c>
      <c r="AG43" s="65">
        <f t="shared" si="27"/>
        <v>0</v>
      </c>
      <c r="AH43" s="34" t="str">
        <f t="shared" si="12"/>
        <v/>
      </c>
      <c r="AI43" s="34" t="str">
        <f t="shared" si="13"/>
        <v/>
      </c>
      <c r="AJ43" s="65" t="str">
        <f t="shared" si="14"/>
        <v/>
      </c>
      <c r="AK43" s="37" t="str">
        <f t="shared" si="15"/>
        <v/>
      </c>
      <c r="AL43" s="14">
        <f t="shared" si="16"/>
        <v>438.99</v>
      </c>
      <c r="AM43" s="42">
        <f t="shared" si="17"/>
        <v>489.72</v>
      </c>
      <c r="AN43" s="60">
        <f t="shared" si="18"/>
        <v>62456</v>
      </c>
      <c r="AO43" s="43">
        <f t="shared" si="19"/>
        <v>4.6442910472681925E-2</v>
      </c>
      <c r="AP43" s="66">
        <f t="shared" si="20"/>
        <v>1109.2889166400078</v>
      </c>
      <c r="AQ43" s="18">
        <v>0</v>
      </c>
      <c r="AR43" s="66">
        <f t="shared" si="21"/>
        <v>39680</v>
      </c>
      <c r="AS43" s="38">
        <f t="shared" si="22"/>
        <v>1790</v>
      </c>
      <c r="AT43" s="38">
        <f t="shared" si="23"/>
        <v>2500</v>
      </c>
      <c r="AU43" s="66">
        <f t="shared" si="24"/>
        <v>36781</v>
      </c>
      <c r="AV43" s="20">
        <f t="shared" si="25"/>
        <v>39680</v>
      </c>
      <c r="AX43" s="65">
        <f t="shared" si="26"/>
        <v>1</v>
      </c>
    </row>
    <row r="44" spans="1:50" ht="15" customHeight="1">
      <c r="A44" s="2">
        <v>3</v>
      </c>
      <c r="B44" s="2">
        <v>700</v>
      </c>
      <c r="C44" s="1" t="s">
        <v>837</v>
      </c>
      <c r="D44" s="35">
        <v>11048</v>
      </c>
      <c r="E44" s="66">
        <v>0</v>
      </c>
      <c r="F44" s="7">
        <v>57</v>
      </c>
      <c r="G44" s="66">
        <v>60</v>
      </c>
      <c r="H44" s="63">
        <v>2.7269999999999999</v>
      </c>
      <c r="I44" s="65">
        <v>12</v>
      </c>
      <c r="J44" s="73">
        <f t="shared" si="0"/>
        <v>0.2</v>
      </c>
      <c r="K44" s="65">
        <v>2</v>
      </c>
      <c r="L44" s="65">
        <v>13</v>
      </c>
      <c r="M44" s="61">
        <v>5</v>
      </c>
      <c r="N44" s="41">
        <f t="shared" si="1"/>
        <v>15.384600000000001</v>
      </c>
      <c r="O44" s="41">
        <f t="shared" si="2"/>
        <v>38.461500000000001</v>
      </c>
      <c r="P44" s="3">
        <v>58</v>
      </c>
      <c r="Q44" s="3">
        <v>67</v>
      </c>
      <c r="R44" s="3">
        <v>35</v>
      </c>
      <c r="S44" s="3">
        <v>31</v>
      </c>
      <c r="T44" s="75">
        <v>57</v>
      </c>
      <c r="U44" s="74">
        <f t="shared" si="3"/>
        <v>67</v>
      </c>
      <c r="V44" s="42">
        <f t="shared" si="4"/>
        <v>10.45</v>
      </c>
      <c r="W44" s="68">
        <v>23303</v>
      </c>
      <c r="X44" s="69">
        <v>15998</v>
      </c>
      <c r="Y44" s="8">
        <v>0.29765041382431118</v>
      </c>
      <c r="Z44" s="37">
        <f t="shared" si="5"/>
        <v>191.49979999999999</v>
      </c>
      <c r="AA44" s="65">
        <f t="shared" si="6"/>
        <v>0</v>
      </c>
      <c r="AB44" s="34">
        <f t="shared" si="7"/>
        <v>0.43202299999999999</v>
      </c>
      <c r="AC44" s="34" t="str">
        <f t="shared" si="8"/>
        <v/>
      </c>
      <c r="AD44" s="65" t="str">
        <f t="shared" si="9"/>
        <v/>
      </c>
      <c r="AE44" s="65">
        <f t="shared" si="10"/>
        <v>410</v>
      </c>
      <c r="AF44" s="65">
        <f t="shared" si="11"/>
        <v>410</v>
      </c>
      <c r="AG44" s="65">
        <f t="shared" si="27"/>
        <v>0</v>
      </c>
      <c r="AH44" s="34" t="str">
        <f t="shared" si="12"/>
        <v/>
      </c>
      <c r="AI44" s="34" t="str">
        <f t="shared" si="13"/>
        <v/>
      </c>
      <c r="AJ44" s="65" t="str">
        <f t="shared" si="14"/>
        <v/>
      </c>
      <c r="AK44" s="37" t="str">
        <f t="shared" si="15"/>
        <v/>
      </c>
      <c r="AL44" s="14">
        <f t="shared" si="16"/>
        <v>410</v>
      </c>
      <c r="AM44" s="42">
        <f t="shared" si="17"/>
        <v>457.38</v>
      </c>
      <c r="AN44" s="60">
        <f t="shared" si="18"/>
        <v>17375</v>
      </c>
      <c r="AO44" s="43">
        <f t="shared" si="19"/>
        <v>4.6442910472681925E-2</v>
      </c>
      <c r="AP44" s="66">
        <f t="shared" si="20"/>
        <v>293.84429456065857</v>
      </c>
      <c r="AQ44" s="18">
        <v>0</v>
      </c>
      <c r="AR44" s="66">
        <f t="shared" si="21"/>
        <v>11342</v>
      </c>
      <c r="AS44" s="38">
        <f t="shared" si="22"/>
        <v>600</v>
      </c>
      <c r="AT44" s="38">
        <f t="shared" si="23"/>
        <v>799.90000000000009</v>
      </c>
      <c r="AU44" s="66">
        <f t="shared" si="24"/>
        <v>10448</v>
      </c>
      <c r="AV44" s="20">
        <f t="shared" si="25"/>
        <v>11342</v>
      </c>
      <c r="AX44" s="65">
        <f t="shared" si="26"/>
        <v>1</v>
      </c>
    </row>
    <row r="45" spans="1:50" ht="15" customHeight="1">
      <c r="A45" s="2">
        <v>4</v>
      </c>
      <c r="B45" s="2">
        <v>100</v>
      </c>
      <c r="C45" s="1" t="s">
        <v>58</v>
      </c>
      <c r="D45" s="35">
        <v>3518345</v>
      </c>
      <c r="E45" s="66">
        <v>0</v>
      </c>
      <c r="F45" s="7">
        <v>13431</v>
      </c>
      <c r="G45" s="66">
        <v>15462</v>
      </c>
      <c r="H45" s="63">
        <v>2.145</v>
      </c>
      <c r="I45" s="65">
        <v>13882</v>
      </c>
      <c r="J45" s="73">
        <f t="shared" si="0"/>
        <v>0.89780000000000004</v>
      </c>
      <c r="K45" s="65">
        <v>921</v>
      </c>
      <c r="L45" s="65">
        <v>6527</v>
      </c>
      <c r="M45" s="61">
        <v>1902</v>
      </c>
      <c r="N45" s="41">
        <f t="shared" si="1"/>
        <v>14.110600000000002</v>
      </c>
      <c r="O45" s="41">
        <f t="shared" si="2"/>
        <v>29.140500000000003</v>
      </c>
      <c r="P45" s="3">
        <v>11490</v>
      </c>
      <c r="Q45" s="3">
        <v>10949</v>
      </c>
      <c r="R45" s="3">
        <v>11245</v>
      </c>
      <c r="S45" s="3">
        <v>11917</v>
      </c>
      <c r="T45" s="74">
        <v>13431</v>
      </c>
      <c r="U45" s="74">
        <f t="shared" si="3"/>
        <v>13431</v>
      </c>
      <c r="V45" s="42">
        <f t="shared" si="4"/>
        <v>0</v>
      </c>
      <c r="W45" s="68">
        <v>12276640</v>
      </c>
      <c r="X45" s="69">
        <v>5909546</v>
      </c>
      <c r="Y45" s="8">
        <v>14.137080171800024</v>
      </c>
      <c r="Z45" s="37">
        <f t="shared" si="5"/>
        <v>950.05470000000003</v>
      </c>
      <c r="AA45" s="65">
        <f t="shared" si="6"/>
        <v>0</v>
      </c>
      <c r="AB45" s="34">
        <f t="shared" si="7"/>
        <v>0.43202299999999999</v>
      </c>
      <c r="AC45" s="34" t="str">
        <f t="shared" si="8"/>
        <v/>
      </c>
      <c r="AD45" s="65" t="str">
        <f t="shared" si="9"/>
        <v/>
      </c>
      <c r="AE45" s="65" t="str">
        <f t="shared" si="10"/>
        <v/>
      </c>
      <c r="AF45" s="65" t="str">
        <f t="shared" si="11"/>
        <v/>
      </c>
      <c r="AG45" s="65">
        <f t="shared" si="27"/>
        <v>0</v>
      </c>
      <c r="AH45" s="34">
        <f t="shared" si="12"/>
        <v>624.05650679999997</v>
      </c>
      <c r="AI45" s="34" t="str">
        <f t="shared" si="13"/>
        <v/>
      </c>
      <c r="AJ45" s="65" t="str">
        <f t="shared" si="14"/>
        <v/>
      </c>
      <c r="AK45" s="37" t="str">
        <f t="shared" si="15"/>
        <v/>
      </c>
      <c r="AL45" s="14">
        <f t="shared" si="16"/>
        <v>624.05999999999995</v>
      </c>
      <c r="AM45" s="42">
        <f t="shared" si="17"/>
        <v>696.17</v>
      </c>
      <c r="AN45" s="60">
        <f t="shared" si="18"/>
        <v>5460390</v>
      </c>
      <c r="AO45" s="43">
        <f t="shared" si="19"/>
        <v>4.6442910472681925E-2</v>
      </c>
      <c r="AP45" s="66">
        <f t="shared" si="20"/>
        <v>90194.222068919567</v>
      </c>
      <c r="AQ45" s="18">
        <v>0</v>
      </c>
      <c r="AR45" s="66">
        <f t="shared" si="21"/>
        <v>3608539</v>
      </c>
      <c r="AS45" s="38">
        <f t="shared" si="22"/>
        <v>154620</v>
      </c>
      <c r="AT45" s="38">
        <f t="shared" si="23"/>
        <v>295477.3</v>
      </c>
      <c r="AU45" s="66">
        <f t="shared" si="24"/>
        <v>3363725</v>
      </c>
      <c r="AV45" s="20">
        <f t="shared" si="25"/>
        <v>3608539</v>
      </c>
      <c r="AX45" s="65">
        <f t="shared" si="26"/>
        <v>1</v>
      </c>
    </row>
    <row r="46" spans="1:50" ht="15" customHeight="1">
      <c r="A46" s="2">
        <v>4</v>
      </c>
      <c r="B46" s="2">
        <v>200</v>
      </c>
      <c r="C46" s="1" t="s">
        <v>72</v>
      </c>
      <c r="D46" s="35">
        <v>269305</v>
      </c>
      <c r="E46" s="66">
        <v>0</v>
      </c>
      <c r="F46" s="7">
        <v>785</v>
      </c>
      <c r="G46" s="66">
        <v>840</v>
      </c>
      <c r="H46" s="63">
        <v>2.2330000000000001</v>
      </c>
      <c r="I46" s="65">
        <v>566</v>
      </c>
      <c r="J46" s="73">
        <f t="shared" si="0"/>
        <v>0.67379999999999995</v>
      </c>
      <c r="K46" s="65">
        <v>114</v>
      </c>
      <c r="L46" s="65">
        <v>371</v>
      </c>
      <c r="M46" s="61">
        <v>48</v>
      </c>
      <c r="N46" s="41">
        <f t="shared" si="1"/>
        <v>30.727799999999998</v>
      </c>
      <c r="O46" s="41">
        <f t="shared" si="2"/>
        <v>12.937999999999999</v>
      </c>
      <c r="P46" s="3">
        <v>595</v>
      </c>
      <c r="Q46" s="3">
        <v>653</v>
      </c>
      <c r="R46" s="3">
        <v>718</v>
      </c>
      <c r="S46" s="3">
        <v>696</v>
      </c>
      <c r="T46" s="75">
        <v>785</v>
      </c>
      <c r="U46" s="74">
        <f t="shared" si="3"/>
        <v>785</v>
      </c>
      <c r="V46" s="42">
        <f t="shared" si="4"/>
        <v>0</v>
      </c>
      <c r="W46" s="68">
        <v>283166</v>
      </c>
      <c r="X46" s="69">
        <v>252138</v>
      </c>
      <c r="Y46" s="8">
        <v>1.7102561865151498</v>
      </c>
      <c r="Z46" s="37">
        <f t="shared" si="5"/>
        <v>458.99560000000002</v>
      </c>
      <c r="AA46" s="65">
        <f t="shared" si="6"/>
        <v>0</v>
      </c>
      <c r="AB46" s="34">
        <f t="shared" si="7"/>
        <v>0.43202299999999999</v>
      </c>
      <c r="AC46" s="34" t="str">
        <f t="shared" si="8"/>
        <v/>
      </c>
      <c r="AD46" s="65" t="str">
        <f t="shared" si="9"/>
        <v/>
      </c>
      <c r="AE46" s="65">
        <f t="shared" si="10"/>
        <v>681.57999999999993</v>
      </c>
      <c r="AF46" s="65">
        <f t="shared" si="11"/>
        <v>630</v>
      </c>
      <c r="AG46" s="65">
        <f t="shared" si="27"/>
        <v>0</v>
      </c>
      <c r="AH46" s="34" t="str">
        <f t="shared" si="12"/>
        <v/>
      </c>
      <c r="AI46" s="34" t="str">
        <f t="shared" si="13"/>
        <v/>
      </c>
      <c r="AJ46" s="65" t="str">
        <f t="shared" si="14"/>
        <v/>
      </c>
      <c r="AK46" s="37" t="str">
        <f t="shared" si="15"/>
        <v/>
      </c>
      <c r="AL46" s="14">
        <f t="shared" si="16"/>
        <v>630</v>
      </c>
      <c r="AM46" s="42">
        <f t="shared" si="17"/>
        <v>702.8</v>
      </c>
      <c r="AN46" s="60">
        <f t="shared" si="18"/>
        <v>468018</v>
      </c>
      <c r="AO46" s="43">
        <f t="shared" si="19"/>
        <v>4.6442910472681925E-2</v>
      </c>
      <c r="AP46" s="66">
        <f t="shared" si="20"/>
        <v>9228.8100687580427</v>
      </c>
      <c r="AQ46" s="18">
        <v>0</v>
      </c>
      <c r="AR46" s="66">
        <f t="shared" si="21"/>
        <v>278534</v>
      </c>
      <c r="AS46" s="38">
        <f t="shared" si="22"/>
        <v>8400</v>
      </c>
      <c r="AT46" s="38">
        <f t="shared" si="23"/>
        <v>12606.900000000001</v>
      </c>
      <c r="AU46" s="66">
        <f t="shared" si="24"/>
        <v>260905</v>
      </c>
      <c r="AV46" s="20">
        <f t="shared" si="25"/>
        <v>278534</v>
      </c>
      <c r="AX46" s="65">
        <f t="shared" si="26"/>
        <v>1</v>
      </c>
    </row>
    <row r="47" spans="1:50" ht="15" customHeight="1">
      <c r="A47" s="2">
        <v>4</v>
      </c>
      <c r="B47" s="2">
        <v>400</v>
      </c>
      <c r="C47" s="1" t="s">
        <v>284</v>
      </c>
      <c r="D47" s="35">
        <v>580</v>
      </c>
      <c r="E47" s="66">
        <v>0</v>
      </c>
      <c r="F47" s="7">
        <v>5</v>
      </c>
      <c r="G47" s="66">
        <v>10</v>
      </c>
      <c r="H47" s="63">
        <v>1.667</v>
      </c>
      <c r="I47" s="65"/>
      <c r="J47" s="73">
        <f t="shared" si="0"/>
        <v>0</v>
      </c>
      <c r="K47" s="65">
        <v>1</v>
      </c>
      <c r="L47" s="65">
        <v>12</v>
      </c>
      <c r="M47" s="61">
        <v>2</v>
      </c>
      <c r="N47" s="41">
        <f t="shared" si="1"/>
        <v>8.3333000000000013</v>
      </c>
      <c r="O47" s="41">
        <f t="shared" si="2"/>
        <v>16.666700000000002</v>
      </c>
      <c r="P47" s="3">
        <v>19</v>
      </c>
      <c r="Q47" s="3">
        <v>18</v>
      </c>
      <c r="R47" s="3">
        <v>15</v>
      </c>
      <c r="S47" s="3">
        <v>15</v>
      </c>
      <c r="T47" s="75">
        <v>5</v>
      </c>
      <c r="U47" s="74">
        <f t="shared" si="3"/>
        <v>19</v>
      </c>
      <c r="V47" s="42">
        <f t="shared" si="4"/>
        <v>47.37</v>
      </c>
      <c r="W47" s="68">
        <v>5974</v>
      </c>
      <c r="X47" s="69">
        <v>1101</v>
      </c>
      <c r="Y47" s="8">
        <v>0.59866570810366693</v>
      </c>
      <c r="Z47" s="37">
        <f t="shared" si="5"/>
        <v>8.3519000000000005</v>
      </c>
      <c r="AA47" s="65">
        <f t="shared" si="6"/>
        <v>200</v>
      </c>
      <c r="AB47" s="34">
        <f t="shared" si="7"/>
        <v>0.43202299999999999</v>
      </c>
      <c r="AC47" s="34" t="str">
        <f t="shared" si="8"/>
        <v/>
      </c>
      <c r="AD47" s="65" t="str">
        <f t="shared" si="9"/>
        <v/>
      </c>
      <c r="AE47" s="65">
        <f t="shared" si="10"/>
        <v>610</v>
      </c>
      <c r="AF47" s="65">
        <f t="shared" si="11"/>
        <v>610</v>
      </c>
      <c r="AG47" s="65">
        <f t="shared" si="27"/>
        <v>0</v>
      </c>
      <c r="AH47" s="34" t="str">
        <f t="shared" si="12"/>
        <v/>
      </c>
      <c r="AI47" s="34" t="str">
        <f t="shared" si="13"/>
        <v/>
      </c>
      <c r="AJ47" s="65" t="str">
        <f t="shared" si="14"/>
        <v/>
      </c>
      <c r="AK47" s="37" t="str">
        <f t="shared" si="15"/>
        <v/>
      </c>
      <c r="AL47" s="14">
        <f t="shared" si="16"/>
        <v>610</v>
      </c>
      <c r="AM47" s="42">
        <f t="shared" si="17"/>
        <v>680.49</v>
      </c>
      <c r="AN47" s="60">
        <f t="shared" si="18"/>
        <v>4224</v>
      </c>
      <c r="AO47" s="43">
        <f t="shared" si="19"/>
        <v>4.6442910472681925E-2</v>
      </c>
      <c r="AP47" s="66">
        <f t="shared" si="20"/>
        <v>169.23796576245294</v>
      </c>
      <c r="AQ47" s="18">
        <v>0</v>
      </c>
      <c r="AR47" s="66">
        <f t="shared" si="21"/>
        <v>749</v>
      </c>
      <c r="AS47" s="38">
        <f t="shared" si="22"/>
        <v>100</v>
      </c>
      <c r="AT47" s="38">
        <f t="shared" si="23"/>
        <v>55.050000000000004</v>
      </c>
      <c r="AU47" s="66">
        <f t="shared" si="24"/>
        <v>525</v>
      </c>
      <c r="AV47" s="20">
        <f t="shared" si="25"/>
        <v>749</v>
      </c>
      <c r="AX47" s="65">
        <f t="shared" si="26"/>
        <v>1</v>
      </c>
    </row>
    <row r="48" spans="1:50" ht="15" customHeight="1">
      <c r="A48" s="2">
        <v>4</v>
      </c>
      <c r="B48" s="2">
        <v>800</v>
      </c>
      <c r="C48" s="1" t="s">
        <v>403</v>
      </c>
      <c r="D48" s="35">
        <v>96932</v>
      </c>
      <c r="E48" s="66">
        <v>0</v>
      </c>
      <c r="F48" s="7">
        <v>262</v>
      </c>
      <c r="G48" s="66">
        <v>259</v>
      </c>
      <c r="H48" s="63">
        <v>2.14</v>
      </c>
      <c r="I48" s="65"/>
      <c r="J48" s="73">
        <f t="shared" si="0"/>
        <v>0</v>
      </c>
      <c r="K48" s="65">
        <v>16</v>
      </c>
      <c r="L48" s="65">
        <v>159</v>
      </c>
      <c r="M48" s="61">
        <v>20</v>
      </c>
      <c r="N48" s="41">
        <f t="shared" si="1"/>
        <v>10.062899999999999</v>
      </c>
      <c r="O48" s="41">
        <f t="shared" si="2"/>
        <v>12.578600000000002</v>
      </c>
      <c r="P48" s="3">
        <v>289</v>
      </c>
      <c r="Q48" s="3">
        <v>324</v>
      </c>
      <c r="R48" s="3">
        <v>348</v>
      </c>
      <c r="S48" s="3">
        <v>294</v>
      </c>
      <c r="T48" s="75">
        <v>262</v>
      </c>
      <c r="U48" s="74">
        <f t="shared" si="3"/>
        <v>348</v>
      </c>
      <c r="V48" s="42">
        <f t="shared" si="4"/>
        <v>25.57</v>
      </c>
      <c r="W48" s="68">
        <v>93695</v>
      </c>
      <c r="X48" s="69">
        <v>34297</v>
      </c>
      <c r="Y48" s="8">
        <v>2.1408566371736084</v>
      </c>
      <c r="Z48" s="37">
        <f t="shared" si="5"/>
        <v>122.3809</v>
      </c>
      <c r="AA48" s="65">
        <f t="shared" si="6"/>
        <v>0</v>
      </c>
      <c r="AB48" s="34">
        <f t="shared" si="7"/>
        <v>0.43202299999999999</v>
      </c>
      <c r="AC48" s="34" t="str">
        <f t="shared" si="8"/>
        <v/>
      </c>
      <c r="AD48" s="65" t="str">
        <f t="shared" si="9"/>
        <v/>
      </c>
      <c r="AE48" s="65">
        <f t="shared" si="10"/>
        <v>468.35300000000001</v>
      </c>
      <c r="AF48" s="65">
        <f t="shared" si="11"/>
        <v>468.35300000000001</v>
      </c>
      <c r="AG48" s="65">
        <f t="shared" si="27"/>
        <v>0</v>
      </c>
      <c r="AH48" s="34" t="str">
        <f t="shared" si="12"/>
        <v/>
      </c>
      <c r="AI48" s="34" t="str">
        <f t="shared" si="13"/>
        <v/>
      </c>
      <c r="AJ48" s="65" t="str">
        <f t="shared" si="14"/>
        <v/>
      </c>
      <c r="AK48" s="37" t="str">
        <f t="shared" si="15"/>
        <v/>
      </c>
      <c r="AL48" s="14">
        <f t="shared" si="16"/>
        <v>468.35</v>
      </c>
      <c r="AM48" s="42">
        <f t="shared" si="17"/>
        <v>522.47</v>
      </c>
      <c r="AN48" s="60">
        <f t="shared" si="18"/>
        <v>94841</v>
      </c>
      <c r="AO48" s="43">
        <f t="shared" si="19"/>
        <v>4.6442910472681925E-2</v>
      </c>
      <c r="AP48" s="66">
        <f t="shared" si="20"/>
        <v>-97.112125798377903</v>
      </c>
      <c r="AQ48" s="18">
        <v>0</v>
      </c>
      <c r="AR48" s="66">
        <f t="shared" si="21"/>
        <v>94841</v>
      </c>
      <c r="AS48" s="38">
        <f t="shared" si="22"/>
        <v>2590</v>
      </c>
      <c r="AT48" s="38">
        <f t="shared" si="23"/>
        <v>1714.8500000000001</v>
      </c>
      <c r="AU48" s="66">
        <f t="shared" si="24"/>
        <v>95217</v>
      </c>
      <c r="AV48" s="20">
        <f t="shared" si="25"/>
        <v>95217</v>
      </c>
      <c r="AX48" s="65">
        <f t="shared" si="26"/>
        <v>1</v>
      </c>
    </row>
    <row r="49" spans="1:50" ht="15" customHeight="1">
      <c r="A49" s="2">
        <v>4</v>
      </c>
      <c r="B49" s="2">
        <v>2100</v>
      </c>
      <c r="C49" s="1" t="s">
        <v>705</v>
      </c>
      <c r="D49" s="35">
        <v>11410</v>
      </c>
      <c r="E49" s="66">
        <v>0</v>
      </c>
      <c r="F49" s="7">
        <v>96</v>
      </c>
      <c r="G49" s="66">
        <v>89</v>
      </c>
      <c r="H49" s="63">
        <v>3.069</v>
      </c>
      <c r="I49" s="65">
        <v>20</v>
      </c>
      <c r="J49" s="73">
        <f t="shared" si="0"/>
        <v>0.22470000000000001</v>
      </c>
      <c r="K49" s="65">
        <v>10</v>
      </c>
      <c r="L49" s="65">
        <v>39</v>
      </c>
      <c r="M49" s="61">
        <v>9</v>
      </c>
      <c r="N49" s="41">
        <f t="shared" si="1"/>
        <v>25.641000000000002</v>
      </c>
      <c r="O49" s="41">
        <f t="shared" si="2"/>
        <v>23.076900000000002</v>
      </c>
      <c r="P49" s="3">
        <v>96</v>
      </c>
      <c r="Q49" s="3">
        <v>89</v>
      </c>
      <c r="R49" s="3">
        <v>74</v>
      </c>
      <c r="S49" s="3">
        <v>69</v>
      </c>
      <c r="T49" s="75">
        <v>96</v>
      </c>
      <c r="U49" s="74">
        <f t="shared" si="3"/>
        <v>96</v>
      </c>
      <c r="V49" s="42">
        <f t="shared" si="4"/>
        <v>7.29</v>
      </c>
      <c r="W49" s="68">
        <v>41267</v>
      </c>
      <c r="X49" s="69">
        <v>14114</v>
      </c>
      <c r="Y49" s="8">
        <v>1.0278182756059102</v>
      </c>
      <c r="Z49" s="37">
        <f t="shared" si="5"/>
        <v>93.401700000000005</v>
      </c>
      <c r="AA49" s="65">
        <f t="shared" si="6"/>
        <v>0</v>
      </c>
      <c r="AB49" s="34">
        <f t="shared" si="7"/>
        <v>0.43202299999999999</v>
      </c>
      <c r="AC49" s="34" t="str">
        <f t="shared" si="8"/>
        <v/>
      </c>
      <c r="AD49" s="65" t="str">
        <f t="shared" si="9"/>
        <v/>
      </c>
      <c r="AE49" s="65">
        <f t="shared" si="10"/>
        <v>410</v>
      </c>
      <c r="AF49" s="65">
        <f t="shared" si="11"/>
        <v>410</v>
      </c>
      <c r="AG49" s="65">
        <f t="shared" si="27"/>
        <v>0</v>
      </c>
      <c r="AH49" s="34" t="str">
        <f t="shared" si="12"/>
        <v/>
      </c>
      <c r="AI49" s="34" t="str">
        <f t="shared" si="13"/>
        <v/>
      </c>
      <c r="AJ49" s="65" t="str">
        <f t="shared" si="14"/>
        <v/>
      </c>
      <c r="AK49" s="37" t="str">
        <f t="shared" si="15"/>
        <v/>
      </c>
      <c r="AL49" s="14">
        <f t="shared" si="16"/>
        <v>410</v>
      </c>
      <c r="AM49" s="42">
        <f t="shared" si="17"/>
        <v>457.38</v>
      </c>
      <c r="AN49" s="60">
        <f t="shared" si="18"/>
        <v>22879</v>
      </c>
      <c r="AO49" s="43">
        <f t="shared" si="19"/>
        <v>4.6442910472681925E-2</v>
      </c>
      <c r="AP49" s="66">
        <f t="shared" si="20"/>
        <v>532.65374021118896</v>
      </c>
      <c r="AQ49" s="18">
        <v>0</v>
      </c>
      <c r="AR49" s="66">
        <f t="shared" si="21"/>
        <v>11943</v>
      </c>
      <c r="AS49" s="38">
        <f t="shared" si="22"/>
        <v>890</v>
      </c>
      <c r="AT49" s="38">
        <f t="shared" si="23"/>
        <v>705.7</v>
      </c>
      <c r="AU49" s="66">
        <f t="shared" si="24"/>
        <v>10704</v>
      </c>
      <c r="AV49" s="20">
        <f t="shared" si="25"/>
        <v>11943</v>
      </c>
      <c r="AX49" s="65">
        <f t="shared" si="26"/>
        <v>1</v>
      </c>
    </row>
    <row r="50" spans="1:50" ht="15" customHeight="1">
      <c r="A50" s="2">
        <v>4</v>
      </c>
      <c r="B50" s="2">
        <v>2200</v>
      </c>
      <c r="C50" s="1" t="s">
        <v>756</v>
      </c>
      <c r="D50" s="35">
        <v>9437</v>
      </c>
      <c r="E50" s="66">
        <v>0</v>
      </c>
      <c r="F50" s="7">
        <v>201</v>
      </c>
      <c r="G50" s="66">
        <v>211</v>
      </c>
      <c r="H50" s="63">
        <v>2.4529999999999998</v>
      </c>
      <c r="I50" s="65">
        <v>30</v>
      </c>
      <c r="J50" s="73">
        <f t="shared" si="0"/>
        <v>0.14219999999999999</v>
      </c>
      <c r="K50" s="65">
        <v>16</v>
      </c>
      <c r="L50" s="65">
        <v>115</v>
      </c>
      <c r="M50" s="61">
        <v>43</v>
      </c>
      <c r="N50" s="41">
        <f t="shared" si="1"/>
        <v>13.913</v>
      </c>
      <c r="O50" s="41">
        <f t="shared" si="2"/>
        <v>37.391300000000001</v>
      </c>
      <c r="P50" s="3">
        <v>138</v>
      </c>
      <c r="Q50" s="3">
        <v>159</v>
      </c>
      <c r="R50" s="3">
        <v>184</v>
      </c>
      <c r="S50" s="3">
        <v>195</v>
      </c>
      <c r="T50" s="75">
        <v>201</v>
      </c>
      <c r="U50" s="74">
        <f t="shared" si="3"/>
        <v>201</v>
      </c>
      <c r="V50" s="42">
        <f t="shared" si="4"/>
        <v>0</v>
      </c>
      <c r="W50" s="68">
        <v>173607</v>
      </c>
      <c r="X50" s="69">
        <v>33504</v>
      </c>
      <c r="Y50" s="8">
        <v>4.4666674131308719</v>
      </c>
      <c r="Z50" s="37">
        <f t="shared" si="5"/>
        <v>45</v>
      </c>
      <c r="AA50" s="65">
        <f t="shared" si="6"/>
        <v>0</v>
      </c>
      <c r="AB50" s="34">
        <f t="shared" si="7"/>
        <v>0.43202299999999999</v>
      </c>
      <c r="AC50" s="34" t="str">
        <f t="shared" si="8"/>
        <v/>
      </c>
      <c r="AD50" s="65" t="str">
        <f t="shared" si="9"/>
        <v/>
      </c>
      <c r="AE50" s="65">
        <f t="shared" si="10"/>
        <v>450.73700000000002</v>
      </c>
      <c r="AF50" s="65">
        <f t="shared" si="11"/>
        <v>450.73700000000002</v>
      </c>
      <c r="AG50" s="65">
        <f t="shared" si="27"/>
        <v>0</v>
      </c>
      <c r="AH50" s="34" t="str">
        <f t="shared" si="12"/>
        <v/>
      </c>
      <c r="AI50" s="34" t="str">
        <f t="shared" si="13"/>
        <v/>
      </c>
      <c r="AJ50" s="65" t="str">
        <f t="shared" si="14"/>
        <v/>
      </c>
      <c r="AK50" s="37" t="str">
        <f t="shared" si="15"/>
        <v/>
      </c>
      <c r="AL50" s="14">
        <f t="shared" si="16"/>
        <v>450.74</v>
      </c>
      <c r="AM50" s="42">
        <f t="shared" si="17"/>
        <v>502.82</v>
      </c>
      <c r="AN50" s="60">
        <f t="shared" si="18"/>
        <v>31093</v>
      </c>
      <c r="AO50" s="43">
        <f t="shared" si="19"/>
        <v>4.6442910472681925E-2</v>
      </c>
      <c r="AP50" s="66">
        <f t="shared" si="20"/>
        <v>1005.7676691963998</v>
      </c>
      <c r="AQ50" s="18">
        <v>0</v>
      </c>
      <c r="AR50" s="66">
        <f t="shared" si="21"/>
        <v>10443</v>
      </c>
      <c r="AS50" s="38">
        <f t="shared" si="22"/>
        <v>2110</v>
      </c>
      <c r="AT50" s="38">
        <f t="shared" si="23"/>
        <v>1675.2</v>
      </c>
      <c r="AU50" s="66">
        <f t="shared" si="24"/>
        <v>7762</v>
      </c>
      <c r="AV50" s="20">
        <f t="shared" si="25"/>
        <v>10443</v>
      </c>
      <c r="AX50" s="65">
        <f t="shared" si="26"/>
        <v>1</v>
      </c>
    </row>
    <row r="51" spans="1:50" ht="15" customHeight="1">
      <c r="A51" s="2">
        <v>4</v>
      </c>
      <c r="B51" s="2">
        <v>2300</v>
      </c>
      <c r="C51" s="1" t="s">
        <v>767</v>
      </c>
      <c r="D51" s="35">
        <v>106</v>
      </c>
      <c r="E51" s="66">
        <v>0</v>
      </c>
      <c r="F51" s="7">
        <v>77</v>
      </c>
      <c r="G51" s="66">
        <v>80</v>
      </c>
      <c r="H51" s="63">
        <v>2.0510000000000002</v>
      </c>
      <c r="I51" s="65">
        <v>38</v>
      </c>
      <c r="J51" s="73">
        <f t="shared" si="0"/>
        <v>0.47499999999999998</v>
      </c>
      <c r="K51" s="65">
        <v>3</v>
      </c>
      <c r="L51" s="65">
        <v>51</v>
      </c>
      <c r="M51" s="61">
        <v>16</v>
      </c>
      <c r="N51" s="41">
        <f t="shared" si="1"/>
        <v>5.8824000000000005</v>
      </c>
      <c r="O51" s="41">
        <f t="shared" si="2"/>
        <v>31.372499999999999</v>
      </c>
      <c r="P51" s="3">
        <v>50</v>
      </c>
      <c r="Q51" s="3">
        <v>60</v>
      </c>
      <c r="R51" s="3">
        <v>62</v>
      </c>
      <c r="S51" s="3">
        <v>75</v>
      </c>
      <c r="T51" s="75">
        <v>77</v>
      </c>
      <c r="U51" s="74">
        <f t="shared" si="3"/>
        <v>77</v>
      </c>
      <c r="V51" s="42">
        <f t="shared" si="4"/>
        <v>0</v>
      </c>
      <c r="W51" s="68">
        <v>78221</v>
      </c>
      <c r="X51" s="69">
        <v>18001</v>
      </c>
      <c r="Y51" s="8">
        <v>1.1110283136446963</v>
      </c>
      <c r="Z51" s="37">
        <f t="shared" si="5"/>
        <v>69.305199999999999</v>
      </c>
      <c r="AA51" s="65">
        <f t="shared" si="6"/>
        <v>0</v>
      </c>
      <c r="AB51" s="34">
        <f t="shared" si="7"/>
        <v>0.43202299999999999</v>
      </c>
      <c r="AC51" s="34" t="str">
        <f t="shared" si="8"/>
        <v/>
      </c>
      <c r="AD51" s="65" t="str">
        <f t="shared" si="9"/>
        <v/>
      </c>
      <c r="AE51" s="65">
        <f t="shared" si="10"/>
        <v>410</v>
      </c>
      <c r="AF51" s="65">
        <f t="shared" si="11"/>
        <v>410</v>
      </c>
      <c r="AG51" s="65">
        <f t="shared" si="27"/>
        <v>0</v>
      </c>
      <c r="AH51" s="34" t="str">
        <f t="shared" si="12"/>
        <v/>
      </c>
      <c r="AI51" s="34" t="str">
        <f t="shared" si="13"/>
        <v/>
      </c>
      <c r="AJ51" s="65" t="str">
        <f t="shared" si="14"/>
        <v/>
      </c>
      <c r="AK51" s="37" t="str">
        <f t="shared" si="15"/>
        <v/>
      </c>
      <c r="AL51" s="14">
        <f t="shared" si="16"/>
        <v>410</v>
      </c>
      <c r="AM51" s="42">
        <f t="shared" si="17"/>
        <v>457.38</v>
      </c>
      <c r="AN51" s="60">
        <f t="shared" si="18"/>
        <v>2797</v>
      </c>
      <c r="AO51" s="43">
        <f t="shared" si="19"/>
        <v>4.6442910472681925E-2</v>
      </c>
      <c r="AP51" s="66">
        <f t="shared" si="20"/>
        <v>124.97787208198706</v>
      </c>
      <c r="AQ51" s="18">
        <v>0</v>
      </c>
      <c r="AR51" s="66">
        <f t="shared" si="21"/>
        <v>231</v>
      </c>
      <c r="AS51" s="38">
        <f t="shared" si="22"/>
        <v>800</v>
      </c>
      <c r="AT51" s="38">
        <f t="shared" si="23"/>
        <v>900.05000000000007</v>
      </c>
      <c r="AU51" s="66">
        <f t="shared" si="24"/>
        <v>-694</v>
      </c>
      <c r="AV51" s="20">
        <f t="shared" si="25"/>
        <v>231</v>
      </c>
      <c r="AX51" s="65">
        <f t="shared" si="26"/>
        <v>1</v>
      </c>
    </row>
    <row r="52" spans="1:50" ht="15" customHeight="1">
      <c r="A52" s="2">
        <v>4</v>
      </c>
      <c r="B52" s="2">
        <v>2500</v>
      </c>
      <c r="C52" s="1" t="s">
        <v>829</v>
      </c>
      <c r="D52" s="35">
        <v>20310</v>
      </c>
      <c r="E52" s="66">
        <v>0</v>
      </c>
      <c r="F52" s="7">
        <v>204</v>
      </c>
      <c r="G52" s="66">
        <v>244</v>
      </c>
      <c r="H52" s="63">
        <v>2.5419999999999998</v>
      </c>
      <c r="I52" s="65">
        <v>187</v>
      </c>
      <c r="J52" s="73">
        <f t="shared" si="0"/>
        <v>0.76639999999999997</v>
      </c>
      <c r="K52" s="65">
        <v>8</v>
      </c>
      <c r="L52" s="65">
        <v>84</v>
      </c>
      <c r="M52" s="61">
        <v>18</v>
      </c>
      <c r="N52" s="41">
        <f t="shared" si="1"/>
        <v>9.5237999999999996</v>
      </c>
      <c r="O52" s="41">
        <f t="shared" si="2"/>
        <v>21.428599999999999</v>
      </c>
      <c r="P52" s="3">
        <v>119</v>
      </c>
      <c r="Q52" s="3">
        <v>176</v>
      </c>
      <c r="R52" s="3">
        <v>171</v>
      </c>
      <c r="S52" s="3">
        <v>186</v>
      </c>
      <c r="T52" s="75">
        <v>204</v>
      </c>
      <c r="U52" s="74">
        <f t="shared" si="3"/>
        <v>204</v>
      </c>
      <c r="V52" s="42">
        <f t="shared" si="4"/>
        <v>0</v>
      </c>
      <c r="W52" s="68">
        <v>182838</v>
      </c>
      <c r="X52" s="69">
        <v>26079</v>
      </c>
      <c r="Y52" s="8">
        <v>2.3664221610293175</v>
      </c>
      <c r="Z52" s="37">
        <f t="shared" si="5"/>
        <v>86.206100000000006</v>
      </c>
      <c r="AA52" s="65">
        <f t="shared" si="6"/>
        <v>0</v>
      </c>
      <c r="AB52" s="34">
        <f t="shared" si="7"/>
        <v>0.43202299999999999</v>
      </c>
      <c r="AC52" s="34" t="str">
        <f t="shared" si="8"/>
        <v/>
      </c>
      <c r="AD52" s="65" t="str">
        <f t="shared" si="9"/>
        <v/>
      </c>
      <c r="AE52" s="65">
        <f t="shared" si="10"/>
        <v>462.84800000000001</v>
      </c>
      <c r="AF52" s="65">
        <f t="shared" si="11"/>
        <v>462.84800000000001</v>
      </c>
      <c r="AG52" s="65">
        <f t="shared" si="27"/>
        <v>0</v>
      </c>
      <c r="AH52" s="34" t="str">
        <f t="shared" si="12"/>
        <v/>
      </c>
      <c r="AI52" s="34" t="str">
        <f t="shared" si="13"/>
        <v/>
      </c>
      <c r="AJ52" s="65" t="str">
        <f t="shared" si="14"/>
        <v/>
      </c>
      <c r="AK52" s="37" t="str">
        <f t="shared" si="15"/>
        <v/>
      </c>
      <c r="AL52" s="14">
        <f t="shared" si="16"/>
        <v>462.85</v>
      </c>
      <c r="AM52" s="42">
        <f t="shared" si="17"/>
        <v>516.33000000000004</v>
      </c>
      <c r="AN52" s="60">
        <f t="shared" si="18"/>
        <v>46994</v>
      </c>
      <c r="AO52" s="43">
        <f t="shared" si="19"/>
        <v>4.6442910472681925E-2</v>
      </c>
      <c r="AP52" s="66">
        <f t="shared" si="20"/>
        <v>1239.2826230530445</v>
      </c>
      <c r="AQ52" s="18">
        <v>0</v>
      </c>
      <c r="AR52" s="66">
        <f t="shared" si="21"/>
        <v>21549</v>
      </c>
      <c r="AS52" s="38">
        <f t="shared" si="22"/>
        <v>2440</v>
      </c>
      <c r="AT52" s="38">
        <f t="shared" si="23"/>
        <v>1303.95</v>
      </c>
      <c r="AU52" s="66">
        <f t="shared" si="24"/>
        <v>19006</v>
      </c>
      <c r="AV52" s="20">
        <f t="shared" si="25"/>
        <v>21549</v>
      </c>
      <c r="AX52" s="65">
        <f t="shared" si="26"/>
        <v>1</v>
      </c>
    </row>
    <row r="53" spans="1:50" ht="15" customHeight="1">
      <c r="A53" s="2">
        <v>5</v>
      </c>
      <c r="B53" s="2">
        <v>200</v>
      </c>
      <c r="C53" s="1" t="s">
        <v>269</v>
      </c>
      <c r="D53" s="35">
        <v>814953</v>
      </c>
      <c r="E53" s="66">
        <v>0</v>
      </c>
      <c r="F53" s="7">
        <v>2603</v>
      </c>
      <c r="G53" s="66">
        <v>2732</v>
      </c>
      <c r="H53" s="63">
        <v>2.504</v>
      </c>
      <c r="I53" s="65">
        <v>1838</v>
      </c>
      <c r="J53" s="73">
        <f t="shared" si="0"/>
        <v>0.67279999999999995</v>
      </c>
      <c r="K53" s="65">
        <v>175</v>
      </c>
      <c r="L53" s="65">
        <v>959</v>
      </c>
      <c r="M53" s="61">
        <v>110</v>
      </c>
      <c r="N53" s="41">
        <f t="shared" si="1"/>
        <v>18.248200000000001</v>
      </c>
      <c r="O53" s="41">
        <f t="shared" si="2"/>
        <v>11.4703</v>
      </c>
      <c r="P53" s="3">
        <v>1271</v>
      </c>
      <c r="Q53" s="3">
        <v>1606</v>
      </c>
      <c r="R53" s="3">
        <v>1854</v>
      </c>
      <c r="S53" s="3">
        <v>2154</v>
      </c>
      <c r="T53" s="74">
        <v>2603</v>
      </c>
      <c r="U53" s="74">
        <f t="shared" si="3"/>
        <v>2603</v>
      </c>
      <c r="V53" s="42">
        <f t="shared" si="4"/>
        <v>0</v>
      </c>
      <c r="W53" s="68">
        <v>1429859</v>
      </c>
      <c r="X53" s="69">
        <v>1030909</v>
      </c>
      <c r="Y53" s="8">
        <v>2.5071938557244282</v>
      </c>
      <c r="Z53" s="37">
        <f t="shared" si="5"/>
        <v>1038.2125000000001</v>
      </c>
      <c r="AA53" s="65">
        <f t="shared" si="6"/>
        <v>0</v>
      </c>
      <c r="AB53" s="34">
        <f t="shared" si="7"/>
        <v>0.43202299999999999</v>
      </c>
      <c r="AC53" s="34">
        <f t="shared" si="8"/>
        <v>0.46400000000000002</v>
      </c>
      <c r="AD53" s="65" t="str">
        <f t="shared" si="9"/>
        <v/>
      </c>
      <c r="AE53" s="65" t="str">
        <f t="shared" si="10"/>
        <v/>
      </c>
      <c r="AF53" s="65" t="str">
        <f t="shared" si="11"/>
        <v/>
      </c>
      <c r="AG53" s="65">
        <f t="shared" si="27"/>
        <v>609.15543837999985</v>
      </c>
      <c r="AH53" s="34" t="str">
        <f t="shared" si="12"/>
        <v/>
      </c>
      <c r="AI53" s="34">
        <f t="shared" si="13"/>
        <v>620.32812340831993</v>
      </c>
      <c r="AJ53" s="65" t="str">
        <f t="shared" si="14"/>
        <v/>
      </c>
      <c r="AK53" s="37">
        <f t="shared" si="15"/>
        <v>1</v>
      </c>
      <c r="AL53" s="14">
        <f t="shared" si="16"/>
        <v>620.33000000000004</v>
      </c>
      <c r="AM53" s="42">
        <f t="shared" si="17"/>
        <v>692.01</v>
      </c>
      <c r="AN53" s="60">
        <f t="shared" si="18"/>
        <v>1272839</v>
      </c>
      <c r="AO53" s="43">
        <f t="shared" si="19"/>
        <v>4.6442910472681925E-2</v>
      </c>
      <c r="AP53" s="66">
        <f t="shared" si="20"/>
        <v>21265.558504694436</v>
      </c>
      <c r="AQ53" s="18">
        <v>0</v>
      </c>
      <c r="AR53" s="66">
        <f t="shared" si="21"/>
        <v>836219</v>
      </c>
      <c r="AS53" s="38">
        <f t="shared" si="22"/>
        <v>27320</v>
      </c>
      <c r="AT53" s="38">
        <f t="shared" si="23"/>
        <v>51545.450000000004</v>
      </c>
      <c r="AU53" s="66">
        <f t="shared" si="24"/>
        <v>787633</v>
      </c>
      <c r="AV53" s="20">
        <f t="shared" si="25"/>
        <v>836219</v>
      </c>
      <c r="AX53" s="65">
        <f t="shared" si="26"/>
        <v>1</v>
      </c>
    </row>
    <row r="54" spans="1:50" ht="15" customHeight="1">
      <c r="A54" s="2">
        <v>5</v>
      </c>
      <c r="B54" s="2">
        <v>300</v>
      </c>
      <c r="C54" s="1" t="s">
        <v>297</v>
      </c>
      <c r="D54" s="35">
        <v>26217</v>
      </c>
      <c r="E54" s="66">
        <v>0</v>
      </c>
      <c r="F54" s="7">
        <v>224</v>
      </c>
      <c r="G54" s="66">
        <v>235</v>
      </c>
      <c r="H54" s="63">
        <v>2.5539999999999998</v>
      </c>
      <c r="I54" s="65">
        <v>57</v>
      </c>
      <c r="J54" s="73">
        <f t="shared" si="0"/>
        <v>0.24260000000000001</v>
      </c>
      <c r="K54" s="65">
        <v>20</v>
      </c>
      <c r="L54" s="65">
        <v>117</v>
      </c>
      <c r="M54" s="61">
        <v>9</v>
      </c>
      <c r="N54" s="41">
        <f t="shared" si="1"/>
        <v>17.094000000000001</v>
      </c>
      <c r="O54" s="41">
        <f t="shared" si="2"/>
        <v>7.6923000000000004</v>
      </c>
      <c r="P54" s="3">
        <v>111</v>
      </c>
      <c r="Q54" s="3">
        <v>156</v>
      </c>
      <c r="R54" s="3">
        <v>192</v>
      </c>
      <c r="S54" s="3">
        <v>215</v>
      </c>
      <c r="T54" s="75">
        <v>224</v>
      </c>
      <c r="U54" s="74">
        <f t="shared" si="3"/>
        <v>224</v>
      </c>
      <c r="V54" s="42">
        <f t="shared" si="4"/>
        <v>0</v>
      </c>
      <c r="W54" s="68">
        <v>154928</v>
      </c>
      <c r="X54" s="69">
        <v>35000</v>
      </c>
      <c r="Y54" s="8">
        <v>0.5272661494956733</v>
      </c>
      <c r="Z54" s="37">
        <f t="shared" si="5"/>
        <v>424.8329</v>
      </c>
      <c r="AA54" s="65">
        <f t="shared" si="6"/>
        <v>0</v>
      </c>
      <c r="AB54" s="34">
        <f t="shared" si="7"/>
        <v>0.43202299999999999</v>
      </c>
      <c r="AC54" s="34" t="str">
        <f t="shared" si="8"/>
        <v/>
      </c>
      <c r="AD54" s="65" t="str">
        <f t="shared" si="9"/>
        <v/>
      </c>
      <c r="AE54" s="65">
        <f t="shared" si="10"/>
        <v>459.54500000000002</v>
      </c>
      <c r="AF54" s="65">
        <f t="shared" si="11"/>
        <v>459.54500000000002</v>
      </c>
      <c r="AG54" s="65">
        <f t="shared" si="27"/>
        <v>0</v>
      </c>
      <c r="AH54" s="34" t="str">
        <f t="shared" si="12"/>
        <v/>
      </c>
      <c r="AI54" s="34" t="str">
        <f t="shared" si="13"/>
        <v/>
      </c>
      <c r="AJ54" s="65" t="str">
        <f t="shared" si="14"/>
        <v/>
      </c>
      <c r="AK54" s="37" t="str">
        <f t="shared" si="15"/>
        <v/>
      </c>
      <c r="AL54" s="14">
        <f t="shared" si="16"/>
        <v>459.55</v>
      </c>
      <c r="AM54" s="42">
        <f t="shared" si="17"/>
        <v>512.65</v>
      </c>
      <c r="AN54" s="60">
        <f t="shared" si="18"/>
        <v>53540</v>
      </c>
      <c r="AO54" s="43">
        <f t="shared" si="19"/>
        <v>4.6442910472681925E-2</v>
      </c>
      <c r="AP54" s="66">
        <f t="shared" si="20"/>
        <v>1268.9596428450882</v>
      </c>
      <c r="AQ54" s="18">
        <v>0</v>
      </c>
      <c r="AR54" s="66">
        <f t="shared" si="21"/>
        <v>27486</v>
      </c>
      <c r="AS54" s="38">
        <f t="shared" si="22"/>
        <v>2350</v>
      </c>
      <c r="AT54" s="38">
        <f t="shared" si="23"/>
        <v>1750</v>
      </c>
      <c r="AU54" s="66">
        <f t="shared" si="24"/>
        <v>24467</v>
      </c>
      <c r="AV54" s="20">
        <f t="shared" si="25"/>
        <v>27486</v>
      </c>
      <c r="AX54" s="65">
        <f t="shared" si="26"/>
        <v>1</v>
      </c>
    </row>
    <row r="55" spans="1:50" ht="15" customHeight="1">
      <c r="A55" s="2">
        <v>5</v>
      </c>
      <c r="B55" s="2">
        <v>600</v>
      </c>
      <c r="C55" s="1" t="s">
        <v>647</v>
      </c>
      <c r="D55" s="35">
        <v>192131</v>
      </c>
      <c r="E55" s="66">
        <v>0</v>
      </c>
      <c r="F55" s="7">
        <v>1275</v>
      </c>
      <c r="G55" s="66">
        <v>1351</v>
      </c>
      <c r="H55" s="63">
        <v>2.702</v>
      </c>
      <c r="I55" s="65">
        <v>939</v>
      </c>
      <c r="J55" s="73">
        <f t="shared" si="0"/>
        <v>0.69499999999999995</v>
      </c>
      <c r="K55" s="65">
        <v>28</v>
      </c>
      <c r="L55" s="65">
        <v>548</v>
      </c>
      <c r="M55" s="61">
        <v>31</v>
      </c>
      <c r="N55" s="41">
        <f t="shared" si="1"/>
        <v>5.1095000000000006</v>
      </c>
      <c r="O55" s="41">
        <f t="shared" si="2"/>
        <v>5.6569000000000003</v>
      </c>
      <c r="P55" s="3">
        <v>366</v>
      </c>
      <c r="Q55" s="3">
        <v>499</v>
      </c>
      <c r="R55" s="3">
        <v>610</v>
      </c>
      <c r="S55" s="3">
        <v>711</v>
      </c>
      <c r="T55" s="74">
        <v>1275</v>
      </c>
      <c r="U55" s="74">
        <f t="shared" si="3"/>
        <v>1275</v>
      </c>
      <c r="V55" s="42">
        <f t="shared" si="4"/>
        <v>0</v>
      </c>
      <c r="W55" s="68">
        <v>1462094</v>
      </c>
      <c r="X55" s="69">
        <v>481124</v>
      </c>
      <c r="Y55" s="8">
        <v>5.7056658177566844</v>
      </c>
      <c r="Z55" s="37">
        <f t="shared" si="5"/>
        <v>223.46209999999999</v>
      </c>
      <c r="AA55" s="65">
        <f t="shared" si="6"/>
        <v>0</v>
      </c>
      <c r="AB55" s="34">
        <f t="shared" si="7"/>
        <v>0.43202299999999999</v>
      </c>
      <c r="AC55" s="34" t="str">
        <f t="shared" si="8"/>
        <v/>
      </c>
      <c r="AD55" s="65" t="str">
        <f t="shared" si="9"/>
        <v/>
      </c>
      <c r="AE55" s="65">
        <f t="shared" si="10"/>
        <v>869.11699999999996</v>
      </c>
      <c r="AF55" s="65">
        <f t="shared" si="11"/>
        <v>630</v>
      </c>
      <c r="AG55" s="65">
        <f t="shared" si="27"/>
        <v>0</v>
      </c>
      <c r="AH55" s="34" t="str">
        <f t="shared" si="12"/>
        <v/>
      </c>
      <c r="AI55" s="34" t="str">
        <f t="shared" si="13"/>
        <v/>
      </c>
      <c r="AJ55" s="65" t="str">
        <f t="shared" si="14"/>
        <v/>
      </c>
      <c r="AK55" s="37" t="str">
        <f t="shared" si="15"/>
        <v/>
      </c>
      <c r="AL55" s="14">
        <f t="shared" si="16"/>
        <v>630</v>
      </c>
      <c r="AM55" s="42">
        <f t="shared" si="17"/>
        <v>702.8</v>
      </c>
      <c r="AN55" s="60">
        <f t="shared" si="18"/>
        <v>317825</v>
      </c>
      <c r="AO55" s="43">
        <f t="shared" si="19"/>
        <v>4.6442910472681925E-2</v>
      </c>
      <c r="AP55" s="66">
        <f t="shared" si="20"/>
        <v>5837.5951889532816</v>
      </c>
      <c r="AQ55" s="18">
        <v>0</v>
      </c>
      <c r="AR55" s="66">
        <f t="shared" si="21"/>
        <v>197969</v>
      </c>
      <c r="AS55" s="38">
        <f t="shared" si="22"/>
        <v>13510</v>
      </c>
      <c r="AT55" s="38">
        <f t="shared" si="23"/>
        <v>24056.2</v>
      </c>
      <c r="AU55" s="66">
        <f t="shared" si="24"/>
        <v>178621</v>
      </c>
      <c r="AV55" s="20">
        <f t="shared" si="25"/>
        <v>197969</v>
      </c>
      <c r="AX55" s="65">
        <f t="shared" si="26"/>
        <v>1</v>
      </c>
    </row>
    <row r="56" spans="1:50" ht="15" customHeight="1">
      <c r="A56" s="2">
        <v>5</v>
      </c>
      <c r="B56" s="2">
        <v>900</v>
      </c>
      <c r="C56" s="1" t="s">
        <v>685</v>
      </c>
      <c r="D56" s="35">
        <v>2256000</v>
      </c>
      <c r="E56" s="66">
        <v>0</v>
      </c>
      <c r="F56" s="7">
        <v>12773</v>
      </c>
      <c r="G56" s="66">
        <v>13954</v>
      </c>
      <c r="H56" s="63">
        <v>2.448</v>
      </c>
      <c r="I56" s="65">
        <v>5416</v>
      </c>
      <c r="J56" s="73">
        <f t="shared" si="0"/>
        <v>0.3881</v>
      </c>
      <c r="K56" s="65">
        <v>542</v>
      </c>
      <c r="L56" s="65">
        <v>5555</v>
      </c>
      <c r="M56" s="61">
        <v>700</v>
      </c>
      <c r="N56" s="41">
        <f t="shared" si="1"/>
        <v>9.7569999999999997</v>
      </c>
      <c r="O56" s="41">
        <f t="shared" si="2"/>
        <v>12.601299999999998</v>
      </c>
      <c r="P56" s="3">
        <v>5051</v>
      </c>
      <c r="Q56" s="3">
        <v>5793</v>
      </c>
      <c r="R56" s="3">
        <v>7825</v>
      </c>
      <c r="S56" s="3">
        <v>10213</v>
      </c>
      <c r="T56" s="74">
        <v>12773</v>
      </c>
      <c r="U56" s="74">
        <f t="shared" si="3"/>
        <v>12773</v>
      </c>
      <c r="V56" s="42">
        <f t="shared" si="4"/>
        <v>0</v>
      </c>
      <c r="W56" s="68">
        <v>9875444</v>
      </c>
      <c r="X56" s="69">
        <v>3980651</v>
      </c>
      <c r="Y56" s="8">
        <v>6.3519657233933131</v>
      </c>
      <c r="Z56" s="37">
        <f t="shared" si="5"/>
        <v>2010.8735999999999</v>
      </c>
      <c r="AA56" s="65">
        <f t="shared" si="6"/>
        <v>0</v>
      </c>
      <c r="AB56" s="34">
        <f t="shared" si="7"/>
        <v>0.43202299999999999</v>
      </c>
      <c r="AC56" s="34" t="str">
        <f t="shared" si="8"/>
        <v/>
      </c>
      <c r="AD56" s="65" t="str">
        <f t="shared" si="9"/>
        <v/>
      </c>
      <c r="AE56" s="65" t="str">
        <f t="shared" si="10"/>
        <v/>
      </c>
      <c r="AF56" s="65" t="str">
        <f t="shared" si="11"/>
        <v/>
      </c>
      <c r="AG56" s="65">
        <f t="shared" si="27"/>
        <v>0</v>
      </c>
      <c r="AH56" s="34">
        <f t="shared" si="12"/>
        <v>489.94209011499993</v>
      </c>
      <c r="AI56" s="34" t="str">
        <f t="shared" si="13"/>
        <v/>
      </c>
      <c r="AJ56" s="65" t="str">
        <f t="shared" si="14"/>
        <v/>
      </c>
      <c r="AK56" s="37" t="str">
        <f t="shared" si="15"/>
        <v/>
      </c>
      <c r="AL56" s="14">
        <f t="shared" si="16"/>
        <v>489.94</v>
      </c>
      <c r="AM56" s="42">
        <f t="shared" si="17"/>
        <v>546.54999999999995</v>
      </c>
      <c r="AN56" s="60">
        <f t="shared" si="18"/>
        <v>3360140</v>
      </c>
      <c r="AO56" s="43">
        <f t="shared" si="19"/>
        <v>4.6442910472681925E-2</v>
      </c>
      <c r="AP56" s="66">
        <f t="shared" si="20"/>
        <v>51279.475169307021</v>
      </c>
      <c r="AQ56" s="18">
        <v>0</v>
      </c>
      <c r="AR56" s="66">
        <f t="shared" si="21"/>
        <v>2307279</v>
      </c>
      <c r="AS56" s="38">
        <f t="shared" si="22"/>
        <v>139540</v>
      </c>
      <c r="AT56" s="38">
        <f t="shared" si="23"/>
        <v>199032.55000000002</v>
      </c>
      <c r="AU56" s="66">
        <f t="shared" si="24"/>
        <v>2116460</v>
      </c>
      <c r="AV56" s="20">
        <f t="shared" si="25"/>
        <v>2307279</v>
      </c>
      <c r="AX56" s="65">
        <f t="shared" si="26"/>
        <v>1</v>
      </c>
    </row>
    <row r="57" spans="1:50" ht="15" customHeight="1">
      <c r="A57" s="2">
        <v>6</v>
      </c>
      <c r="B57" s="2">
        <v>100</v>
      </c>
      <c r="C57" s="1" t="s">
        <v>42</v>
      </c>
      <c r="D57" s="35">
        <v>1826</v>
      </c>
      <c r="E57" s="66">
        <v>0</v>
      </c>
      <c r="F57" s="7">
        <v>16</v>
      </c>
      <c r="G57" s="66">
        <v>13</v>
      </c>
      <c r="H57" s="63">
        <v>2.6</v>
      </c>
      <c r="I57" s="65"/>
      <c r="J57" s="73">
        <f t="shared" si="0"/>
        <v>0</v>
      </c>
      <c r="K57" s="65">
        <v>4</v>
      </c>
      <c r="L57" s="65">
        <v>6</v>
      </c>
      <c r="M57" s="61">
        <v>0</v>
      </c>
      <c r="N57" s="41">
        <f t="shared" si="1"/>
        <v>66.666700000000006</v>
      </c>
      <c r="O57" s="41">
        <f t="shared" si="2"/>
        <v>0</v>
      </c>
      <c r="P57" s="3">
        <v>52</v>
      </c>
      <c r="Q57" s="3">
        <v>43</v>
      </c>
      <c r="R57" s="3">
        <v>40</v>
      </c>
      <c r="S57" s="3">
        <v>25</v>
      </c>
      <c r="T57" s="75">
        <v>16</v>
      </c>
      <c r="U57" s="74">
        <f t="shared" si="3"/>
        <v>52</v>
      </c>
      <c r="V57" s="42">
        <f t="shared" si="4"/>
        <v>75</v>
      </c>
      <c r="W57" s="68">
        <v>32336</v>
      </c>
      <c r="X57" s="69">
        <v>9503</v>
      </c>
      <c r="Y57" s="8">
        <v>0.24857605517863404</v>
      </c>
      <c r="Z57" s="37">
        <f t="shared" si="5"/>
        <v>64.366600000000005</v>
      </c>
      <c r="AA57" s="65">
        <f t="shared" si="6"/>
        <v>0</v>
      </c>
      <c r="AB57" s="34">
        <f t="shared" si="7"/>
        <v>0.43202299999999999</v>
      </c>
      <c r="AC57" s="34" t="str">
        <f t="shared" si="8"/>
        <v/>
      </c>
      <c r="AD57" s="65" t="str">
        <f t="shared" si="9"/>
        <v/>
      </c>
      <c r="AE57" s="65">
        <f t="shared" si="10"/>
        <v>410</v>
      </c>
      <c r="AF57" s="65">
        <f t="shared" si="11"/>
        <v>410</v>
      </c>
      <c r="AG57" s="65">
        <f t="shared" si="27"/>
        <v>0</v>
      </c>
      <c r="AH57" s="34" t="str">
        <f t="shared" si="12"/>
        <v/>
      </c>
      <c r="AI57" s="34" t="str">
        <f t="shared" si="13"/>
        <v/>
      </c>
      <c r="AJ57" s="65" t="str">
        <f t="shared" si="14"/>
        <v/>
      </c>
      <c r="AK57" s="37" t="str">
        <f t="shared" si="15"/>
        <v/>
      </c>
      <c r="AL57" s="14">
        <f t="shared" si="16"/>
        <v>410</v>
      </c>
      <c r="AM57" s="42">
        <f t="shared" si="17"/>
        <v>457.38</v>
      </c>
      <c r="AN57" s="60">
        <f t="shared" si="18"/>
        <v>0</v>
      </c>
      <c r="AO57" s="43">
        <f t="shared" si="19"/>
        <v>4.6442910472681925E-2</v>
      </c>
      <c r="AP57" s="66">
        <f t="shared" si="20"/>
        <v>-84.804754523117197</v>
      </c>
      <c r="AQ57" s="18">
        <v>0</v>
      </c>
      <c r="AR57" s="66">
        <f t="shared" si="21"/>
        <v>0</v>
      </c>
      <c r="AS57" s="38">
        <f t="shared" si="22"/>
        <v>130</v>
      </c>
      <c r="AT57" s="38">
        <f t="shared" si="23"/>
        <v>475.15000000000003</v>
      </c>
      <c r="AU57" s="66">
        <f t="shared" si="24"/>
        <v>1696</v>
      </c>
      <c r="AV57" s="20">
        <f t="shared" si="25"/>
        <v>1696</v>
      </c>
      <c r="AX57" s="65">
        <f t="shared" si="26"/>
        <v>1</v>
      </c>
    </row>
    <row r="58" spans="1:50" ht="15" customHeight="1">
      <c r="A58" s="2">
        <v>6</v>
      </c>
      <c r="B58" s="2">
        <v>200</v>
      </c>
      <c r="C58" s="1" t="s">
        <v>47</v>
      </c>
      <c r="D58" s="35">
        <v>68291</v>
      </c>
      <c r="E58" s="66">
        <v>0</v>
      </c>
      <c r="F58" s="7">
        <v>233</v>
      </c>
      <c r="G58" s="66">
        <v>216</v>
      </c>
      <c r="H58" s="63">
        <v>2.1179999999999999</v>
      </c>
      <c r="I58" s="65">
        <v>27</v>
      </c>
      <c r="J58" s="73">
        <f t="shared" si="0"/>
        <v>0.125</v>
      </c>
      <c r="K58" s="65">
        <v>75</v>
      </c>
      <c r="L58" s="65">
        <v>138</v>
      </c>
      <c r="M58" s="61">
        <v>26</v>
      </c>
      <c r="N58" s="41">
        <f t="shared" si="1"/>
        <v>54.347799999999999</v>
      </c>
      <c r="O58" s="41">
        <f t="shared" si="2"/>
        <v>18.840599999999998</v>
      </c>
      <c r="P58" s="3">
        <v>366</v>
      </c>
      <c r="Q58" s="3">
        <v>344</v>
      </c>
      <c r="R58" s="3">
        <v>297</v>
      </c>
      <c r="S58" s="3">
        <v>262</v>
      </c>
      <c r="T58" s="75">
        <v>233</v>
      </c>
      <c r="U58" s="74">
        <f t="shared" si="3"/>
        <v>366</v>
      </c>
      <c r="V58" s="42">
        <f t="shared" si="4"/>
        <v>40.98</v>
      </c>
      <c r="W58" s="68">
        <v>112610</v>
      </c>
      <c r="X58" s="69">
        <v>38399</v>
      </c>
      <c r="Y58" s="8">
        <v>0.46912765618991287</v>
      </c>
      <c r="Z58" s="37">
        <f t="shared" si="5"/>
        <v>496.66649999999998</v>
      </c>
      <c r="AA58" s="65">
        <f t="shared" si="6"/>
        <v>0</v>
      </c>
      <c r="AB58" s="34">
        <f t="shared" si="7"/>
        <v>0.43202299999999999</v>
      </c>
      <c r="AC58" s="34" t="str">
        <f t="shared" si="8"/>
        <v/>
      </c>
      <c r="AD58" s="65" t="str">
        <f t="shared" si="9"/>
        <v/>
      </c>
      <c r="AE58" s="65">
        <f t="shared" si="10"/>
        <v>452.572</v>
      </c>
      <c r="AF58" s="65">
        <f t="shared" si="11"/>
        <v>452.572</v>
      </c>
      <c r="AG58" s="65">
        <f t="shared" si="27"/>
        <v>0</v>
      </c>
      <c r="AH58" s="34" t="str">
        <f t="shared" si="12"/>
        <v/>
      </c>
      <c r="AI58" s="34" t="str">
        <f t="shared" si="13"/>
        <v/>
      </c>
      <c r="AJ58" s="65" t="str">
        <f t="shared" si="14"/>
        <v/>
      </c>
      <c r="AK58" s="37" t="str">
        <f t="shared" si="15"/>
        <v/>
      </c>
      <c r="AL58" s="14">
        <f t="shared" si="16"/>
        <v>452.57</v>
      </c>
      <c r="AM58" s="42">
        <f t="shared" si="17"/>
        <v>504.86</v>
      </c>
      <c r="AN58" s="60">
        <f t="shared" si="18"/>
        <v>60400</v>
      </c>
      <c r="AO58" s="43">
        <f t="shared" si="19"/>
        <v>4.6442910472681925E-2</v>
      </c>
      <c r="AP58" s="66">
        <f t="shared" si="20"/>
        <v>-366.48100653993305</v>
      </c>
      <c r="AQ58" s="18">
        <v>0</v>
      </c>
      <c r="AR58" s="66">
        <f t="shared" si="21"/>
        <v>60400</v>
      </c>
      <c r="AS58" s="38">
        <f t="shared" si="22"/>
        <v>2160</v>
      </c>
      <c r="AT58" s="38">
        <f t="shared" si="23"/>
        <v>1919.95</v>
      </c>
      <c r="AU58" s="66">
        <f t="shared" si="24"/>
        <v>66371</v>
      </c>
      <c r="AV58" s="20">
        <f t="shared" si="25"/>
        <v>66371</v>
      </c>
      <c r="AX58" s="65">
        <f t="shared" si="26"/>
        <v>1</v>
      </c>
    </row>
    <row r="59" spans="1:50" ht="15" customHeight="1">
      <c r="A59" s="2">
        <v>6</v>
      </c>
      <c r="B59" s="2">
        <v>300</v>
      </c>
      <c r="C59" s="1" t="s">
        <v>149</v>
      </c>
      <c r="D59" s="35">
        <v>157166</v>
      </c>
      <c r="E59" s="66">
        <v>0</v>
      </c>
      <c r="F59" s="7">
        <v>449</v>
      </c>
      <c r="G59" s="66">
        <v>419</v>
      </c>
      <c r="H59" s="63">
        <v>2.1389999999999998</v>
      </c>
      <c r="I59" s="65">
        <v>60</v>
      </c>
      <c r="J59" s="73">
        <f t="shared" si="0"/>
        <v>0.14319999999999999</v>
      </c>
      <c r="K59" s="65">
        <v>87</v>
      </c>
      <c r="L59" s="65">
        <v>274</v>
      </c>
      <c r="M59" s="61">
        <v>80</v>
      </c>
      <c r="N59" s="41">
        <f t="shared" si="1"/>
        <v>31.751800000000003</v>
      </c>
      <c r="O59" s="41">
        <f t="shared" si="2"/>
        <v>29.197099999999999</v>
      </c>
      <c r="P59" s="3">
        <v>608</v>
      </c>
      <c r="Q59" s="3">
        <v>622</v>
      </c>
      <c r="R59" s="3">
        <v>574</v>
      </c>
      <c r="S59" s="3">
        <v>453</v>
      </c>
      <c r="T59" s="75">
        <v>449</v>
      </c>
      <c r="U59" s="74">
        <f t="shared" si="3"/>
        <v>622</v>
      </c>
      <c r="V59" s="42">
        <f t="shared" si="4"/>
        <v>32.64</v>
      </c>
      <c r="W59" s="68">
        <v>99651</v>
      </c>
      <c r="X59" s="69">
        <v>61281</v>
      </c>
      <c r="Y59" s="8">
        <v>1.0326264059910701</v>
      </c>
      <c r="Z59" s="37">
        <f t="shared" si="5"/>
        <v>434.81360000000001</v>
      </c>
      <c r="AA59" s="65">
        <f t="shared" si="6"/>
        <v>0</v>
      </c>
      <c r="AB59" s="34">
        <f t="shared" si="7"/>
        <v>0.43202299999999999</v>
      </c>
      <c r="AC59" s="34" t="str">
        <f t="shared" si="8"/>
        <v/>
      </c>
      <c r="AD59" s="65" t="str">
        <f t="shared" si="9"/>
        <v/>
      </c>
      <c r="AE59" s="65">
        <f t="shared" si="10"/>
        <v>527.07299999999998</v>
      </c>
      <c r="AF59" s="65">
        <f t="shared" si="11"/>
        <v>527.07299999999998</v>
      </c>
      <c r="AG59" s="65">
        <f t="shared" si="27"/>
        <v>0</v>
      </c>
      <c r="AH59" s="34" t="str">
        <f t="shared" si="12"/>
        <v/>
      </c>
      <c r="AI59" s="34" t="str">
        <f t="shared" si="13"/>
        <v/>
      </c>
      <c r="AJ59" s="65" t="str">
        <f t="shared" si="14"/>
        <v/>
      </c>
      <c r="AK59" s="37" t="str">
        <f t="shared" si="15"/>
        <v/>
      </c>
      <c r="AL59" s="14">
        <f t="shared" si="16"/>
        <v>527.07000000000005</v>
      </c>
      <c r="AM59" s="42">
        <f t="shared" si="17"/>
        <v>587.97</v>
      </c>
      <c r="AN59" s="60">
        <f t="shared" si="18"/>
        <v>203308</v>
      </c>
      <c r="AO59" s="43">
        <f t="shared" si="19"/>
        <v>4.6442910472681925E-2</v>
      </c>
      <c r="AP59" s="66">
        <f t="shared" si="20"/>
        <v>2142.9687750304893</v>
      </c>
      <c r="AQ59" s="18">
        <v>0</v>
      </c>
      <c r="AR59" s="66">
        <f t="shared" si="21"/>
        <v>159309</v>
      </c>
      <c r="AS59" s="38">
        <f t="shared" si="22"/>
        <v>4190</v>
      </c>
      <c r="AT59" s="38">
        <f t="shared" si="23"/>
        <v>3064.05</v>
      </c>
      <c r="AU59" s="66">
        <f t="shared" si="24"/>
        <v>154102</v>
      </c>
      <c r="AV59" s="20">
        <f t="shared" si="25"/>
        <v>159309</v>
      </c>
      <c r="AX59" s="65">
        <f t="shared" si="26"/>
        <v>1</v>
      </c>
    </row>
    <row r="60" spans="1:50" ht="15" customHeight="1">
      <c r="A60" s="2">
        <v>6</v>
      </c>
      <c r="B60" s="2">
        <v>400</v>
      </c>
      <c r="C60" s="1" t="s">
        <v>168</v>
      </c>
      <c r="D60" s="35">
        <v>6680</v>
      </c>
      <c r="E60" s="66">
        <v>0</v>
      </c>
      <c r="F60" s="7">
        <v>34</v>
      </c>
      <c r="G60" s="66">
        <v>30</v>
      </c>
      <c r="H60" s="63">
        <v>1.875</v>
      </c>
      <c r="I60" s="66">
        <v>0</v>
      </c>
      <c r="J60" s="73">
        <f t="shared" si="0"/>
        <v>0</v>
      </c>
      <c r="K60" s="65">
        <v>25</v>
      </c>
      <c r="L60" s="65">
        <v>34</v>
      </c>
      <c r="M60" s="61">
        <v>2</v>
      </c>
      <c r="N60" s="41">
        <f t="shared" si="1"/>
        <v>73.529399999999995</v>
      </c>
      <c r="O60" s="41">
        <f t="shared" si="2"/>
        <v>5.8824000000000005</v>
      </c>
      <c r="P60" s="3">
        <v>95</v>
      </c>
      <c r="Q60" s="3">
        <v>83</v>
      </c>
      <c r="R60" s="3">
        <v>60</v>
      </c>
      <c r="S60" s="3">
        <v>47</v>
      </c>
      <c r="T60" s="75">
        <v>34</v>
      </c>
      <c r="U60" s="74">
        <f t="shared" si="3"/>
        <v>95</v>
      </c>
      <c r="V60" s="42">
        <f t="shared" si="4"/>
        <v>68.42</v>
      </c>
      <c r="W60" s="68">
        <v>17132</v>
      </c>
      <c r="X60" s="69">
        <v>15378</v>
      </c>
      <c r="Y60" s="8">
        <v>0.36248469104876163</v>
      </c>
      <c r="Z60" s="37">
        <f t="shared" si="5"/>
        <v>93.7971</v>
      </c>
      <c r="AA60" s="65">
        <f t="shared" si="6"/>
        <v>0</v>
      </c>
      <c r="AB60" s="34">
        <f t="shared" si="7"/>
        <v>0.43202299999999999</v>
      </c>
      <c r="AC60" s="34" t="str">
        <f t="shared" si="8"/>
        <v/>
      </c>
      <c r="AD60" s="65" t="str">
        <f t="shared" si="9"/>
        <v/>
      </c>
      <c r="AE60" s="65">
        <f t="shared" si="10"/>
        <v>410</v>
      </c>
      <c r="AF60" s="65">
        <f t="shared" si="11"/>
        <v>410</v>
      </c>
      <c r="AG60" s="65">
        <f t="shared" si="27"/>
        <v>0</v>
      </c>
      <c r="AH60" s="34" t="str">
        <f t="shared" si="12"/>
        <v/>
      </c>
      <c r="AI60" s="34" t="str">
        <f t="shared" si="13"/>
        <v/>
      </c>
      <c r="AJ60" s="65" t="str">
        <f t="shared" si="14"/>
        <v/>
      </c>
      <c r="AK60" s="37" t="str">
        <f t="shared" si="15"/>
        <v/>
      </c>
      <c r="AL60" s="14">
        <f t="shared" si="16"/>
        <v>410</v>
      </c>
      <c r="AM60" s="42">
        <f t="shared" si="17"/>
        <v>457.38</v>
      </c>
      <c r="AN60" s="60">
        <f t="shared" si="18"/>
        <v>6320</v>
      </c>
      <c r="AO60" s="43">
        <f t="shared" si="19"/>
        <v>4.6442910472681925E-2</v>
      </c>
      <c r="AP60" s="66">
        <f t="shared" si="20"/>
        <v>-16.719447770165495</v>
      </c>
      <c r="AQ60" s="18">
        <v>0</v>
      </c>
      <c r="AR60" s="66">
        <f t="shared" si="21"/>
        <v>6320</v>
      </c>
      <c r="AS60" s="38">
        <f t="shared" si="22"/>
        <v>300</v>
      </c>
      <c r="AT60" s="38">
        <f t="shared" si="23"/>
        <v>768.90000000000009</v>
      </c>
      <c r="AU60" s="66">
        <f t="shared" si="24"/>
        <v>6380</v>
      </c>
      <c r="AV60" s="20">
        <f t="shared" si="25"/>
        <v>6380</v>
      </c>
      <c r="AX60" s="65">
        <f t="shared" si="26"/>
        <v>1</v>
      </c>
    </row>
    <row r="61" spans="1:50" ht="15" customHeight="1">
      <c r="A61" s="2">
        <v>6</v>
      </c>
      <c r="B61" s="2">
        <v>500</v>
      </c>
      <c r="C61" s="1" t="s">
        <v>308</v>
      </c>
      <c r="D61" s="35">
        <v>214256</v>
      </c>
      <c r="E61" s="66">
        <v>0</v>
      </c>
      <c r="F61" s="7">
        <v>577</v>
      </c>
      <c r="G61" s="66">
        <v>565</v>
      </c>
      <c r="H61" s="63">
        <v>1.9730000000000001</v>
      </c>
      <c r="I61" s="65">
        <v>225</v>
      </c>
      <c r="J61" s="73">
        <f t="shared" si="0"/>
        <v>0.3982</v>
      </c>
      <c r="K61" s="65">
        <v>128</v>
      </c>
      <c r="L61" s="65">
        <v>334</v>
      </c>
      <c r="M61" s="61">
        <v>82</v>
      </c>
      <c r="N61" s="41">
        <f t="shared" si="1"/>
        <v>38.323399999999999</v>
      </c>
      <c r="O61" s="41">
        <f t="shared" si="2"/>
        <v>24.550900000000002</v>
      </c>
      <c r="P61" s="3">
        <v>735</v>
      </c>
      <c r="Q61" s="3">
        <v>780</v>
      </c>
      <c r="R61" s="3">
        <v>671</v>
      </c>
      <c r="S61" s="3">
        <v>605</v>
      </c>
      <c r="T61" s="75">
        <v>577</v>
      </c>
      <c r="U61" s="74">
        <f t="shared" si="3"/>
        <v>780</v>
      </c>
      <c r="V61" s="42">
        <f t="shared" si="4"/>
        <v>27.56</v>
      </c>
      <c r="W61" s="68">
        <v>215559</v>
      </c>
      <c r="X61" s="69">
        <v>195019</v>
      </c>
      <c r="Y61" s="8">
        <v>0.5786729513804697</v>
      </c>
      <c r="Z61" s="37">
        <f t="shared" si="5"/>
        <v>997.10900000000004</v>
      </c>
      <c r="AA61" s="65">
        <f t="shared" si="6"/>
        <v>0</v>
      </c>
      <c r="AB61" s="34">
        <f t="shared" si="7"/>
        <v>0.43202299999999999</v>
      </c>
      <c r="AC61" s="34" t="str">
        <f t="shared" si="8"/>
        <v/>
      </c>
      <c r="AD61" s="65" t="str">
        <f t="shared" si="9"/>
        <v/>
      </c>
      <c r="AE61" s="65">
        <f t="shared" si="10"/>
        <v>580.65499999999997</v>
      </c>
      <c r="AF61" s="65">
        <f t="shared" si="11"/>
        <v>580.65499999999997</v>
      </c>
      <c r="AG61" s="65">
        <f t="shared" si="27"/>
        <v>0</v>
      </c>
      <c r="AH61" s="34" t="str">
        <f t="shared" si="12"/>
        <v/>
      </c>
      <c r="AI61" s="34" t="str">
        <f t="shared" si="13"/>
        <v/>
      </c>
      <c r="AJ61" s="65" t="str">
        <f t="shared" si="14"/>
        <v/>
      </c>
      <c r="AK61" s="37" t="str">
        <f t="shared" si="15"/>
        <v/>
      </c>
      <c r="AL61" s="14">
        <f t="shared" si="16"/>
        <v>580.66</v>
      </c>
      <c r="AM61" s="42">
        <f t="shared" si="17"/>
        <v>647.76</v>
      </c>
      <c r="AN61" s="60">
        <f t="shared" si="18"/>
        <v>272858</v>
      </c>
      <c r="AO61" s="43">
        <f t="shared" si="19"/>
        <v>4.6442910472681925E-2</v>
      </c>
      <c r="AP61" s="66">
        <f t="shared" si="20"/>
        <v>2721.6474395201062</v>
      </c>
      <c r="AQ61" s="18">
        <v>0</v>
      </c>
      <c r="AR61" s="66">
        <f t="shared" si="21"/>
        <v>216978</v>
      </c>
      <c r="AS61" s="38">
        <f t="shared" si="22"/>
        <v>5650</v>
      </c>
      <c r="AT61" s="38">
        <f t="shared" si="23"/>
        <v>9750.9500000000007</v>
      </c>
      <c r="AU61" s="66">
        <f t="shared" si="24"/>
        <v>208606</v>
      </c>
      <c r="AV61" s="20">
        <f t="shared" si="25"/>
        <v>216978</v>
      </c>
      <c r="AX61" s="65">
        <f t="shared" si="26"/>
        <v>1</v>
      </c>
    </row>
    <row r="62" spans="1:50" ht="15" customHeight="1">
      <c r="A62" s="2">
        <v>6</v>
      </c>
      <c r="B62" s="2">
        <v>600</v>
      </c>
      <c r="C62" s="1" t="s">
        <v>396</v>
      </c>
      <c r="D62" s="35">
        <v>5590</v>
      </c>
      <c r="E62" s="66">
        <v>0</v>
      </c>
      <c r="F62" s="7">
        <v>29</v>
      </c>
      <c r="G62" s="66">
        <v>27</v>
      </c>
      <c r="H62" s="63">
        <v>1.929</v>
      </c>
      <c r="I62" s="65"/>
      <c r="J62" s="73">
        <f t="shared" si="0"/>
        <v>0</v>
      </c>
      <c r="K62" s="65">
        <v>2</v>
      </c>
      <c r="L62" s="65">
        <v>5</v>
      </c>
      <c r="M62" s="61">
        <v>0</v>
      </c>
      <c r="N62" s="41">
        <f t="shared" si="1"/>
        <v>40</v>
      </c>
      <c r="O62" s="41">
        <f t="shared" si="2"/>
        <v>0</v>
      </c>
      <c r="P62" s="3">
        <v>53</v>
      </c>
      <c r="Q62" s="3">
        <v>57</v>
      </c>
      <c r="R62" s="3">
        <v>46</v>
      </c>
      <c r="S62" s="3">
        <v>32</v>
      </c>
      <c r="T62" s="75">
        <v>29</v>
      </c>
      <c r="U62" s="74">
        <f t="shared" si="3"/>
        <v>57</v>
      </c>
      <c r="V62" s="42">
        <f t="shared" si="4"/>
        <v>52.63</v>
      </c>
      <c r="W62" s="68">
        <v>15330</v>
      </c>
      <c r="X62" s="69">
        <v>7004</v>
      </c>
      <c r="Y62" s="8">
        <v>0.30055544658894173</v>
      </c>
      <c r="Z62" s="37">
        <f t="shared" si="5"/>
        <v>96.488</v>
      </c>
      <c r="AA62" s="65">
        <f t="shared" si="6"/>
        <v>0</v>
      </c>
      <c r="AB62" s="34">
        <f t="shared" si="7"/>
        <v>0.43202299999999999</v>
      </c>
      <c r="AC62" s="34" t="str">
        <f t="shared" si="8"/>
        <v/>
      </c>
      <c r="AD62" s="65" t="str">
        <f t="shared" si="9"/>
        <v/>
      </c>
      <c r="AE62" s="65">
        <f t="shared" si="10"/>
        <v>410</v>
      </c>
      <c r="AF62" s="65">
        <f t="shared" si="11"/>
        <v>410</v>
      </c>
      <c r="AG62" s="65">
        <f t="shared" si="27"/>
        <v>0</v>
      </c>
      <c r="AH62" s="34" t="str">
        <f t="shared" si="12"/>
        <v/>
      </c>
      <c r="AI62" s="34" t="str">
        <f t="shared" si="13"/>
        <v/>
      </c>
      <c r="AJ62" s="65" t="str">
        <f t="shared" si="14"/>
        <v/>
      </c>
      <c r="AK62" s="37" t="str">
        <f t="shared" si="15"/>
        <v/>
      </c>
      <c r="AL62" s="14">
        <f t="shared" si="16"/>
        <v>410</v>
      </c>
      <c r="AM62" s="42">
        <f t="shared" si="17"/>
        <v>457.38</v>
      </c>
      <c r="AN62" s="60">
        <f t="shared" si="18"/>
        <v>5726</v>
      </c>
      <c r="AO62" s="43">
        <f t="shared" si="19"/>
        <v>4.6442910472681925E-2</v>
      </c>
      <c r="AP62" s="66">
        <f t="shared" si="20"/>
        <v>6.3162358242847416</v>
      </c>
      <c r="AQ62" s="18">
        <v>0</v>
      </c>
      <c r="AR62" s="66">
        <f t="shared" si="21"/>
        <v>5596</v>
      </c>
      <c r="AS62" s="38">
        <f t="shared" si="22"/>
        <v>270</v>
      </c>
      <c r="AT62" s="38">
        <f t="shared" si="23"/>
        <v>350.20000000000005</v>
      </c>
      <c r="AU62" s="66">
        <f t="shared" si="24"/>
        <v>5320</v>
      </c>
      <c r="AV62" s="20">
        <f t="shared" si="25"/>
        <v>5596</v>
      </c>
      <c r="AX62" s="65">
        <f t="shared" si="26"/>
        <v>1</v>
      </c>
    </row>
    <row r="63" spans="1:50" ht="15" customHeight="1">
      <c r="A63" s="2">
        <v>6</v>
      </c>
      <c r="B63" s="2">
        <v>700</v>
      </c>
      <c r="C63" s="1" t="s">
        <v>584</v>
      </c>
      <c r="D63" s="35">
        <v>37520</v>
      </c>
      <c r="E63" s="66">
        <v>0</v>
      </c>
      <c r="F63" s="7">
        <v>135</v>
      </c>
      <c r="G63" s="66">
        <v>119</v>
      </c>
      <c r="H63" s="63">
        <v>2.2450000000000001</v>
      </c>
      <c r="I63" s="65"/>
      <c r="J63" s="73">
        <f t="shared" si="0"/>
        <v>0</v>
      </c>
      <c r="K63" s="65">
        <v>56</v>
      </c>
      <c r="L63" s="65">
        <v>76</v>
      </c>
      <c r="M63" s="61">
        <v>7</v>
      </c>
      <c r="N63" s="41">
        <f t="shared" si="1"/>
        <v>73.684200000000004</v>
      </c>
      <c r="O63" s="41">
        <f t="shared" si="2"/>
        <v>9.2105000000000015</v>
      </c>
      <c r="P63" s="3">
        <v>194</v>
      </c>
      <c r="Q63" s="3">
        <v>177</v>
      </c>
      <c r="R63" s="3">
        <v>155</v>
      </c>
      <c r="S63" s="3">
        <v>113</v>
      </c>
      <c r="T63" s="75">
        <v>135</v>
      </c>
      <c r="U63" s="74">
        <f t="shared" si="3"/>
        <v>194</v>
      </c>
      <c r="V63" s="42">
        <f t="shared" si="4"/>
        <v>38.659999999999997</v>
      </c>
      <c r="W63" s="68">
        <v>32083</v>
      </c>
      <c r="X63" s="69">
        <v>43999</v>
      </c>
      <c r="Y63" s="8">
        <v>0.74802779009014708</v>
      </c>
      <c r="Z63" s="37">
        <f t="shared" si="5"/>
        <v>180.47460000000001</v>
      </c>
      <c r="AA63" s="65">
        <f t="shared" si="6"/>
        <v>0</v>
      </c>
      <c r="AB63" s="34">
        <f t="shared" si="7"/>
        <v>0.43202299999999999</v>
      </c>
      <c r="AC63" s="34" t="str">
        <f t="shared" si="8"/>
        <v/>
      </c>
      <c r="AD63" s="65" t="str">
        <f t="shared" si="9"/>
        <v/>
      </c>
      <c r="AE63" s="65">
        <f t="shared" si="10"/>
        <v>416.97300000000001</v>
      </c>
      <c r="AF63" s="65">
        <f t="shared" si="11"/>
        <v>416.97300000000001</v>
      </c>
      <c r="AG63" s="65">
        <f t="shared" si="27"/>
        <v>0</v>
      </c>
      <c r="AH63" s="34" t="str">
        <f t="shared" si="12"/>
        <v/>
      </c>
      <c r="AI63" s="34" t="str">
        <f t="shared" si="13"/>
        <v/>
      </c>
      <c r="AJ63" s="65" t="str">
        <f t="shared" si="14"/>
        <v/>
      </c>
      <c r="AK63" s="37" t="str">
        <f t="shared" si="15"/>
        <v/>
      </c>
      <c r="AL63" s="14">
        <f t="shared" si="16"/>
        <v>416.97</v>
      </c>
      <c r="AM63" s="42">
        <f t="shared" si="17"/>
        <v>465.15</v>
      </c>
      <c r="AN63" s="60">
        <f t="shared" si="18"/>
        <v>41492</v>
      </c>
      <c r="AO63" s="43">
        <f t="shared" si="19"/>
        <v>4.6442910472681925E-2</v>
      </c>
      <c r="AP63" s="66">
        <f t="shared" si="20"/>
        <v>184.47124039749261</v>
      </c>
      <c r="AQ63" s="18">
        <v>0</v>
      </c>
      <c r="AR63" s="66">
        <f t="shared" si="21"/>
        <v>37704</v>
      </c>
      <c r="AS63" s="38">
        <f t="shared" si="22"/>
        <v>1190</v>
      </c>
      <c r="AT63" s="38">
        <f t="shared" si="23"/>
        <v>2199.9500000000003</v>
      </c>
      <c r="AU63" s="66">
        <f t="shared" si="24"/>
        <v>36330</v>
      </c>
      <c r="AV63" s="20">
        <f t="shared" si="25"/>
        <v>37704</v>
      </c>
      <c r="AX63" s="65">
        <f t="shared" si="26"/>
        <v>1</v>
      </c>
    </row>
    <row r="64" spans="1:50" ht="15" customHeight="1">
      <c r="A64" s="2">
        <v>6</v>
      </c>
      <c r="B64" s="2">
        <v>800</v>
      </c>
      <c r="C64" s="1" t="s">
        <v>596</v>
      </c>
      <c r="D64" s="35">
        <v>754280</v>
      </c>
      <c r="E64" s="66">
        <v>0</v>
      </c>
      <c r="F64" s="7">
        <v>1916</v>
      </c>
      <c r="G64" s="66">
        <v>1816</v>
      </c>
      <c r="H64" s="63">
        <v>2.0009999999999999</v>
      </c>
      <c r="I64" s="65">
        <v>1045</v>
      </c>
      <c r="J64" s="73">
        <f t="shared" si="0"/>
        <v>0.57540000000000002</v>
      </c>
      <c r="K64" s="65">
        <v>324</v>
      </c>
      <c r="L64" s="65">
        <v>1154</v>
      </c>
      <c r="M64" s="61">
        <v>484</v>
      </c>
      <c r="N64" s="41">
        <f t="shared" si="1"/>
        <v>28.0763</v>
      </c>
      <c r="O64" s="41">
        <f t="shared" si="2"/>
        <v>41.941099999999999</v>
      </c>
      <c r="P64" s="3">
        <v>2665</v>
      </c>
      <c r="Q64" s="3">
        <v>2550</v>
      </c>
      <c r="R64" s="3">
        <v>2205</v>
      </c>
      <c r="S64" s="3">
        <v>2158</v>
      </c>
      <c r="T64" s="74">
        <v>1916</v>
      </c>
      <c r="U64" s="74">
        <f t="shared" si="3"/>
        <v>2665</v>
      </c>
      <c r="V64" s="42">
        <f t="shared" si="4"/>
        <v>31.86</v>
      </c>
      <c r="W64" s="68">
        <v>936124</v>
      </c>
      <c r="X64" s="69">
        <v>777934</v>
      </c>
      <c r="Y64" s="8">
        <v>3.5588832844013178</v>
      </c>
      <c r="Z64" s="37">
        <f t="shared" si="5"/>
        <v>538.37109999999996</v>
      </c>
      <c r="AA64" s="65">
        <f t="shared" si="6"/>
        <v>0</v>
      </c>
      <c r="AB64" s="34">
        <f t="shared" si="7"/>
        <v>0.43202299999999999</v>
      </c>
      <c r="AC64" s="34" t="str">
        <f t="shared" si="8"/>
        <v/>
      </c>
      <c r="AD64" s="65" t="str">
        <f t="shared" si="9"/>
        <v/>
      </c>
      <c r="AE64" s="65">
        <f t="shared" si="10"/>
        <v>1039.7719999999999</v>
      </c>
      <c r="AF64" s="65">
        <f t="shared" si="11"/>
        <v>630</v>
      </c>
      <c r="AG64" s="65">
        <f t="shared" si="27"/>
        <v>0</v>
      </c>
      <c r="AH64" s="34" t="str">
        <f t="shared" si="12"/>
        <v/>
      </c>
      <c r="AI64" s="34" t="str">
        <f t="shared" si="13"/>
        <v/>
      </c>
      <c r="AJ64" s="65" t="str">
        <f t="shared" si="14"/>
        <v/>
      </c>
      <c r="AK64" s="37" t="str">
        <f t="shared" si="15"/>
        <v/>
      </c>
      <c r="AL64" s="14">
        <f t="shared" si="16"/>
        <v>630</v>
      </c>
      <c r="AM64" s="42">
        <f t="shared" si="17"/>
        <v>702.8</v>
      </c>
      <c r="AN64" s="60">
        <f t="shared" si="18"/>
        <v>871858</v>
      </c>
      <c r="AO64" s="43">
        <f t="shared" si="19"/>
        <v>4.6442910472681925E-2</v>
      </c>
      <c r="AP64" s="66">
        <f t="shared" si="20"/>
        <v>5460.6645275569954</v>
      </c>
      <c r="AQ64" s="18">
        <v>0</v>
      </c>
      <c r="AR64" s="66">
        <f t="shared" si="21"/>
        <v>759741</v>
      </c>
      <c r="AS64" s="38">
        <f t="shared" si="22"/>
        <v>18160</v>
      </c>
      <c r="AT64" s="38">
        <f t="shared" si="23"/>
        <v>38896.700000000004</v>
      </c>
      <c r="AU64" s="66">
        <f t="shared" si="24"/>
        <v>736120</v>
      </c>
      <c r="AV64" s="20">
        <f t="shared" si="25"/>
        <v>759741</v>
      </c>
      <c r="AX64" s="65">
        <f t="shared" si="26"/>
        <v>1</v>
      </c>
    </row>
    <row r="65" spans="1:50" ht="15" customHeight="1">
      <c r="A65" s="2">
        <v>7</v>
      </c>
      <c r="B65" s="2">
        <v>100</v>
      </c>
      <c r="C65" s="1" t="s">
        <v>16</v>
      </c>
      <c r="D65" s="35">
        <v>156949</v>
      </c>
      <c r="E65" s="66">
        <v>0</v>
      </c>
      <c r="F65" s="7">
        <v>534</v>
      </c>
      <c r="G65" s="66">
        <v>510</v>
      </c>
      <c r="H65" s="63">
        <v>2.2469999999999999</v>
      </c>
      <c r="I65" s="65">
        <v>154</v>
      </c>
      <c r="J65" s="73">
        <f t="shared" si="0"/>
        <v>0.30199999999999999</v>
      </c>
      <c r="K65" s="65">
        <v>128</v>
      </c>
      <c r="L65" s="65">
        <v>292</v>
      </c>
      <c r="M65" s="61">
        <v>72</v>
      </c>
      <c r="N65" s="41">
        <f t="shared" si="1"/>
        <v>43.835599999999999</v>
      </c>
      <c r="O65" s="41">
        <f t="shared" si="2"/>
        <v>24.657499999999999</v>
      </c>
      <c r="P65" s="3">
        <v>571</v>
      </c>
      <c r="Q65" s="3">
        <v>606</v>
      </c>
      <c r="R65" s="3">
        <v>517</v>
      </c>
      <c r="S65" s="3">
        <v>575</v>
      </c>
      <c r="T65" s="75">
        <v>534</v>
      </c>
      <c r="U65" s="74">
        <f t="shared" si="3"/>
        <v>606</v>
      </c>
      <c r="V65" s="42">
        <f t="shared" si="4"/>
        <v>15.84</v>
      </c>
      <c r="W65" s="68">
        <v>217831</v>
      </c>
      <c r="X65" s="69">
        <v>296587</v>
      </c>
      <c r="Y65" s="8">
        <v>0.31177518969199858</v>
      </c>
      <c r="Z65" s="37">
        <f t="shared" si="5"/>
        <v>1712.7726</v>
      </c>
      <c r="AA65" s="65">
        <f t="shared" si="6"/>
        <v>0</v>
      </c>
      <c r="AB65" s="34">
        <f t="shared" si="7"/>
        <v>0.43202299999999999</v>
      </c>
      <c r="AC65" s="34" t="str">
        <f t="shared" si="8"/>
        <v/>
      </c>
      <c r="AD65" s="65" t="str">
        <f t="shared" si="9"/>
        <v/>
      </c>
      <c r="AE65" s="65">
        <f t="shared" si="10"/>
        <v>560.47</v>
      </c>
      <c r="AF65" s="65">
        <f t="shared" si="11"/>
        <v>560.47</v>
      </c>
      <c r="AG65" s="65">
        <f t="shared" si="27"/>
        <v>0</v>
      </c>
      <c r="AH65" s="34" t="str">
        <f t="shared" si="12"/>
        <v/>
      </c>
      <c r="AI65" s="34" t="str">
        <f t="shared" si="13"/>
        <v/>
      </c>
      <c r="AJ65" s="65" t="str">
        <f t="shared" si="14"/>
        <v/>
      </c>
      <c r="AK65" s="37" t="str">
        <f t="shared" si="15"/>
        <v/>
      </c>
      <c r="AL65" s="14">
        <f t="shared" si="16"/>
        <v>560.47</v>
      </c>
      <c r="AM65" s="42">
        <f t="shared" si="17"/>
        <v>625.23</v>
      </c>
      <c r="AN65" s="60">
        <f t="shared" si="18"/>
        <v>224759</v>
      </c>
      <c r="AO65" s="43">
        <f t="shared" si="19"/>
        <v>4.6442910472681925E-2</v>
      </c>
      <c r="AP65" s="66">
        <f t="shared" si="20"/>
        <v>3149.2937591525615</v>
      </c>
      <c r="AQ65" s="18">
        <v>0</v>
      </c>
      <c r="AR65" s="66">
        <f t="shared" si="21"/>
        <v>160098</v>
      </c>
      <c r="AS65" s="38">
        <f t="shared" si="22"/>
        <v>5100</v>
      </c>
      <c r="AT65" s="38">
        <f t="shared" si="23"/>
        <v>14829.35</v>
      </c>
      <c r="AU65" s="66">
        <f t="shared" si="24"/>
        <v>151849</v>
      </c>
      <c r="AV65" s="20">
        <f t="shared" si="25"/>
        <v>160098</v>
      </c>
      <c r="AX65" s="65">
        <f t="shared" si="26"/>
        <v>1</v>
      </c>
    </row>
    <row r="66" spans="1:50" ht="15" customHeight="1">
      <c r="A66" s="2">
        <v>7</v>
      </c>
      <c r="B66" s="2">
        <v>300</v>
      </c>
      <c r="C66" s="1" t="s">
        <v>218</v>
      </c>
      <c r="D66" s="35">
        <v>662703</v>
      </c>
      <c r="E66" s="66">
        <v>0</v>
      </c>
      <c r="F66" s="7">
        <v>2422</v>
      </c>
      <c r="G66" s="66">
        <v>3137</v>
      </c>
      <c r="H66" s="63">
        <v>2.6619999999999999</v>
      </c>
      <c r="I66" s="65">
        <v>271</v>
      </c>
      <c r="J66" s="73">
        <f t="shared" si="0"/>
        <v>8.6400000000000005E-2</v>
      </c>
      <c r="K66" s="65">
        <v>97</v>
      </c>
      <c r="L66" s="65">
        <v>1124</v>
      </c>
      <c r="M66" s="61">
        <v>116</v>
      </c>
      <c r="N66" s="41">
        <f t="shared" si="1"/>
        <v>8.6298999999999992</v>
      </c>
      <c r="O66" s="41">
        <f t="shared" si="2"/>
        <v>10.3203</v>
      </c>
      <c r="P66" s="3">
        <v>839</v>
      </c>
      <c r="Q66" s="3">
        <v>1470</v>
      </c>
      <c r="R66" s="3">
        <v>1703</v>
      </c>
      <c r="S66" s="3">
        <v>1787</v>
      </c>
      <c r="T66" s="74">
        <v>2422</v>
      </c>
      <c r="U66" s="74">
        <f t="shared" si="3"/>
        <v>2422</v>
      </c>
      <c r="V66" s="42">
        <f t="shared" si="4"/>
        <v>0</v>
      </c>
      <c r="W66" s="68">
        <v>2143031</v>
      </c>
      <c r="X66" s="69">
        <v>702435</v>
      </c>
      <c r="Y66" s="8">
        <v>1.6143989856323659</v>
      </c>
      <c r="Z66" s="37">
        <f t="shared" si="5"/>
        <v>1500.2487000000001</v>
      </c>
      <c r="AA66" s="65">
        <f t="shared" si="6"/>
        <v>0</v>
      </c>
      <c r="AB66" s="34">
        <f t="shared" si="7"/>
        <v>0.43202299999999999</v>
      </c>
      <c r="AC66" s="34" t="str">
        <f t="shared" si="8"/>
        <v/>
      </c>
      <c r="AD66" s="65" t="str">
        <f t="shared" si="9"/>
        <v/>
      </c>
      <c r="AE66" s="65" t="str">
        <f t="shared" si="10"/>
        <v/>
      </c>
      <c r="AF66" s="65" t="str">
        <f t="shared" si="11"/>
        <v/>
      </c>
      <c r="AG66" s="65">
        <f t="shared" si="27"/>
        <v>543.79298060999997</v>
      </c>
      <c r="AH66" s="34" t="str">
        <f t="shared" si="12"/>
        <v/>
      </c>
      <c r="AI66" s="34" t="str">
        <f t="shared" si="13"/>
        <v/>
      </c>
      <c r="AJ66" s="65" t="str">
        <f t="shared" si="14"/>
        <v/>
      </c>
      <c r="AK66" s="37" t="str">
        <f t="shared" si="15"/>
        <v/>
      </c>
      <c r="AL66" s="14">
        <f t="shared" si="16"/>
        <v>543.79</v>
      </c>
      <c r="AM66" s="42">
        <f t="shared" si="17"/>
        <v>606.63</v>
      </c>
      <c r="AN66" s="60">
        <f t="shared" si="18"/>
        <v>977160</v>
      </c>
      <c r="AO66" s="43">
        <f t="shared" si="19"/>
        <v>4.6442910472681925E-2</v>
      </c>
      <c r="AP66" s="66">
        <f t="shared" si="20"/>
        <v>14604.29829850814</v>
      </c>
      <c r="AQ66" s="18">
        <v>0</v>
      </c>
      <c r="AR66" s="66">
        <f t="shared" si="21"/>
        <v>677307</v>
      </c>
      <c r="AS66" s="38">
        <f t="shared" si="22"/>
        <v>31370</v>
      </c>
      <c r="AT66" s="38">
        <f t="shared" si="23"/>
        <v>35121.75</v>
      </c>
      <c r="AU66" s="66">
        <f t="shared" si="24"/>
        <v>631333</v>
      </c>
      <c r="AV66" s="20">
        <f t="shared" si="25"/>
        <v>677307</v>
      </c>
      <c r="AX66" s="65">
        <f t="shared" si="26"/>
        <v>1</v>
      </c>
    </row>
    <row r="67" spans="1:50" ht="15" customHeight="1">
      <c r="A67" s="2">
        <v>7</v>
      </c>
      <c r="B67" s="2">
        <v>500</v>
      </c>
      <c r="C67" s="1" t="s">
        <v>304</v>
      </c>
      <c r="D67" s="35">
        <v>178244</v>
      </c>
      <c r="E67" s="66">
        <v>0</v>
      </c>
      <c r="F67" s="7">
        <v>583</v>
      </c>
      <c r="G67" s="66">
        <v>529</v>
      </c>
      <c r="H67" s="63">
        <v>2.5190000000000001</v>
      </c>
      <c r="I67" s="65">
        <v>81</v>
      </c>
      <c r="J67" s="73">
        <f t="shared" si="0"/>
        <v>0.15310000000000001</v>
      </c>
      <c r="K67" s="65">
        <v>121</v>
      </c>
      <c r="L67" s="65">
        <v>250</v>
      </c>
      <c r="M67" s="61">
        <v>49</v>
      </c>
      <c r="N67" s="41">
        <f t="shared" si="1"/>
        <v>48.4</v>
      </c>
      <c r="O67" s="41">
        <f t="shared" si="2"/>
        <v>19.600000000000001</v>
      </c>
      <c r="P67" s="3">
        <v>489</v>
      </c>
      <c r="Q67" s="3">
        <v>560</v>
      </c>
      <c r="R67" s="3">
        <v>561</v>
      </c>
      <c r="S67" s="3">
        <v>592</v>
      </c>
      <c r="T67" s="75">
        <v>583</v>
      </c>
      <c r="U67" s="74">
        <f t="shared" si="3"/>
        <v>592</v>
      </c>
      <c r="V67" s="42">
        <f t="shared" si="4"/>
        <v>10.64</v>
      </c>
      <c r="W67" s="68">
        <v>231556</v>
      </c>
      <c r="X67" s="69">
        <v>337388</v>
      </c>
      <c r="Y67" s="8">
        <v>0.63526780819061712</v>
      </c>
      <c r="Z67" s="37">
        <f t="shared" si="5"/>
        <v>917.72320000000002</v>
      </c>
      <c r="AA67" s="65">
        <f t="shared" si="6"/>
        <v>0</v>
      </c>
      <c r="AB67" s="34">
        <f t="shared" si="7"/>
        <v>0.43202299999999999</v>
      </c>
      <c r="AC67" s="34" t="str">
        <f t="shared" si="8"/>
        <v/>
      </c>
      <c r="AD67" s="65" t="str">
        <f t="shared" si="9"/>
        <v/>
      </c>
      <c r="AE67" s="65">
        <f t="shared" si="10"/>
        <v>567.44299999999998</v>
      </c>
      <c r="AF67" s="65">
        <f t="shared" si="11"/>
        <v>567.44299999999998</v>
      </c>
      <c r="AG67" s="65">
        <f t="shared" si="27"/>
        <v>0</v>
      </c>
      <c r="AH67" s="34" t="str">
        <f t="shared" si="12"/>
        <v/>
      </c>
      <c r="AI67" s="34" t="str">
        <f t="shared" si="13"/>
        <v/>
      </c>
      <c r="AJ67" s="65" t="str">
        <f t="shared" si="14"/>
        <v/>
      </c>
      <c r="AK67" s="37" t="str">
        <f t="shared" si="15"/>
        <v/>
      </c>
      <c r="AL67" s="14">
        <f t="shared" si="16"/>
        <v>567.44000000000005</v>
      </c>
      <c r="AM67" s="42">
        <f t="shared" si="17"/>
        <v>633.01</v>
      </c>
      <c r="AN67" s="60">
        <f t="shared" si="18"/>
        <v>234825</v>
      </c>
      <c r="AO67" s="43">
        <f t="shared" si="19"/>
        <v>4.6442910472681925E-2</v>
      </c>
      <c r="AP67" s="66">
        <f t="shared" si="20"/>
        <v>2627.7863174548161</v>
      </c>
      <c r="AQ67" s="18">
        <v>0</v>
      </c>
      <c r="AR67" s="66">
        <f t="shared" si="21"/>
        <v>180872</v>
      </c>
      <c r="AS67" s="38">
        <f t="shared" si="22"/>
        <v>5290</v>
      </c>
      <c r="AT67" s="38">
        <f t="shared" si="23"/>
        <v>16869.400000000001</v>
      </c>
      <c r="AU67" s="66">
        <f t="shared" si="24"/>
        <v>172954</v>
      </c>
      <c r="AV67" s="20">
        <f t="shared" si="25"/>
        <v>180872</v>
      </c>
      <c r="AX67" s="65">
        <f t="shared" si="26"/>
        <v>1</v>
      </c>
    </row>
    <row r="68" spans="1:50" ht="15" customHeight="1">
      <c r="A68" s="2">
        <v>7</v>
      </c>
      <c r="B68" s="2">
        <v>700</v>
      </c>
      <c r="C68" s="1" t="s">
        <v>424</v>
      </c>
      <c r="D68" s="35">
        <v>782027</v>
      </c>
      <c r="E68" s="66">
        <v>0</v>
      </c>
      <c r="F68" s="7">
        <v>2549</v>
      </c>
      <c r="G68" s="66">
        <v>2545</v>
      </c>
      <c r="H68" s="63">
        <v>2.3479999999999999</v>
      </c>
      <c r="I68" s="65">
        <v>607</v>
      </c>
      <c r="J68" s="73">
        <f t="shared" si="0"/>
        <v>0.23849999999999999</v>
      </c>
      <c r="K68" s="65">
        <v>324</v>
      </c>
      <c r="L68" s="65">
        <v>1104</v>
      </c>
      <c r="M68" s="61">
        <v>149</v>
      </c>
      <c r="N68" s="41">
        <f t="shared" si="1"/>
        <v>29.347800000000003</v>
      </c>
      <c r="O68" s="41">
        <f t="shared" si="2"/>
        <v>13.4964</v>
      </c>
      <c r="P68" s="3">
        <v>1807</v>
      </c>
      <c r="Q68" s="3">
        <v>2078</v>
      </c>
      <c r="R68" s="3">
        <v>2084</v>
      </c>
      <c r="S68" s="3">
        <v>2420</v>
      </c>
      <c r="T68" s="74">
        <v>2549</v>
      </c>
      <c r="U68" s="74">
        <f t="shared" si="3"/>
        <v>2549</v>
      </c>
      <c r="V68" s="42">
        <f t="shared" si="4"/>
        <v>0.16</v>
      </c>
      <c r="W68" s="68">
        <v>1591917</v>
      </c>
      <c r="X68" s="69">
        <v>1067530</v>
      </c>
      <c r="Y68" s="8">
        <v>1.7245894575573324</v>
      </c>
      <c r="Z68" s="37">
        <f t="shared" si="5"/>
        <v>1478.0328999999999</v>
      </c>
      <c r="AA68" s="65">
        <f t="shared" si="6"/>
        <v>0</v>
      </c>
      <c r="AB68" s="34">
        <f t="shared" si="7"/>
        <v>0.43202299999999999</v>
      </c>
      <c r="AC68" s="34">
        <f t="shared" si="8"/>
        <v>0.09</v>
      </c>
      <c r="AD68" s="65" t="str">
        <f t="shared" si="9"/>
        <v/>
      </c>
      <c r="AE68" s="65" t="str">
        <f t="shared" si="10"/>
        <v/>
      </c>
      <c r="AF68" s="65" t="str">
        <f t="shared" si="11"/>
        <v/>
      </c>
      <c r="AG68" s="65">
        <f t="shared" si="27"/>
        <v>685.53604361999999</v>
      </c>
      <c r="AH68" s="34" t="str">
        <f t="shared" si="12"/>
        <v/>
      </c>
      <c r="AI68" s="34">
        <f t="shared" si="13"/>
        <v>634.99824392580012</v>
      </c>
      <c r="AJ68" s="65" t="str">
        <f t="shared" si="14"/>
        <v/>
      </c>
      <c r="AK68" s="37">
        <f t="shared" si="15"/>
        <v>1</v>
      </c>
      <c r="AL68" s="14">
        <f t="shared" si="16"/>
        <v>635</v>
      </c>
      <c r="AM68" s="42">
        <f t="shared" si="17"/>
        <v>708.37</v>
      </c>
      <c r="AN68" s="60">
        <f t="shared" si="18"/>
        <v>1115057</v>
      </c>
      <c r="AO68" s="43">
        <f t="shared" si="19"/>
        <v>4.6442910472681925E-2</v>
      </c>
      <c r="AP68" s="66">
        <f t="shared" si="20"/>
        <v>15466.882474717262</v>
      </c>
      <c r="AQ68" s="18">
        <v>0</v>
      </c>
      <c r="AR68" s="66">
        <f t="shared" si="21"/>
        <v>797494</v>
      </c>
      <c r="AS68" s="38">
        <f t="shared" si="22"/>
        <v>25450</v>
      </c>
      <c r="AT68" s="38">
        <f t="shared" si="23"/>
        <v>53376.5</v>
      </c>
      <c r="AU68" s="66">
        <f t="shared" si="24"/>
        <v>756577</v>
      </c>
      <c r="AV68" s="20">
        <f t="shared" si="25"/>
        <v>797494</v>
      </c>
      <c r="AX68" s="65">
        <f t="shared" si="26"/>
        <v>1</v>
      </c>
    </row>
    <row r="69" spans="1:50" ht="15" customHeight="1">
      <c r="A69" s="2">
        <v>7</v>
      </c>
      <c r="B69" s="2">
        <v>800</v>
      </c>
      <c r="C69" s="1" t="s">
        <v>478</v>
      </c>
      <c r="D69" s="35">
        <v>174975</v>
      </c>
      <c r="E69" s="66">
        <v>0</v>
      </c>
      <c r="F69" s="7">
        <v>1017</v>
      </c>
      <c r="G69" s="66">
        <v>1216</v>
      </c>
      <c r="H69" s="63">
        <v>2.4820000000000002</v>
      </c>
      <c r="I69" s="65">
        <v>271</v>
      </c>
      <c r="J69" s="73">
        <f t="shared" si="0"/>
        <v>0.22289999999999999</v>
      </c>
      <c r="K69" s="65">
        <v>62</v>
      </c>
      <c r="L69" s="65">
        <v>443</v>
      </c>
      <c r="M69" s="61">
        <v>50</v>
      </c>
      <c r="N69" s="41">
        <f t="shared" si="1"/>
        <v>13.9955</v>
      </c>
      <c r="O69" s="41">
        <f t="shared" si="2"/>
        <v>11.2867</v>
      </c>
      <c r="P69" s="3">
        <v>587</v>
      </c>
      <c r="Q69" s="3">
        <v>592</v>
      </c>
      <c r="R69" s="3">
        <v>643</v>
      </c>
      <c r="S69" s="3">
        <v>837</v>
      </c>
      <c r="T69" s="74">
        <v>1017</v>
      </c>
      <c r="U69" s="74">
        <f t="shared" si="3"/>
        <v>1017</v>
      </c>
      <c r="V69" s="42">
        <f t="shared" si="4"/>
        <v>0</v>
      </c>
      <c r="W69" s="68">
        <v>1255871</v>
      </c>
      <c r="X69" s="69">
        <v>683307</v>
      </c>
      <c r="Y69" s="8">
        <v>1.0436982719611057</v>
      </c>
      <c r="Z69" s="37">
        <f t="shared" si="5"/>
        <v>974.41949999999997</v>
      </c>
      <c r="AA69" s="65">
        <f t="shared" si="6"/>
        <v>0</v>
      </c>
      <c r="AB69" s="34">
        <f t="shared" si="7"/>
        <v>0.43202299999999999</v>
      </c>
      <c r="AC69" s="34" t="str">
        <f t="shared" si="8"/>
        <v/>
      </c>
      <c r="AD69" s="65" t="str">
        <f t="shared" si="9"/>
        <v/>
      </c>
      <c r="AE69" s="65">
        <f t="shared" si="10"/>
        <v>819.572</v>
      </c>
      <c r="AF69" s="65">
        <f t="shared" si="11"/>
        <v>630</v>
      </c>
      <c r="AG69" s="65">
        <f t="shared" si="27"/>
        <v>0</v>
      </c>
      <c r="AH69" s="34" t="str">
        <f t="shared" si="12"/>
        <v/>
      </c>
      <c r="AI69" s="34" t="str">
        <f t="shared" si="13"/>
        <v/>
      </c>
      <c r="AJ69" s="65" t="str">
        <f t="shared" si="14"/>
        <v/>
      </c>
      <c r="AK69" s="37" t="str">
        <f t="shared" si="15"/>
        <v/>
      </c>
      <c r="AL69" s="14">
        <f t="shared" si="16"/>
        <v>630</v>
      </c>
      <c r="AM69" s="42">
        <f t="shared" si="17"/>
        <v>702.8</v>
      </c>
      <c r="AN69" s="60">
        <f t="shared" si="18"/>
        <v>312040</v>
      </c>
      <c r="AO69" s="43">
        <f t="shared" si="19"/>
        <v>4.6442910472681925E-2</v>
      </c>
      <c r="AP69" s="66">
        <f t="shared" si="20"/>
        <v>6365.6975239381482</v>
      </c>
      <c r="AQ69" s="18">
        <v>0</v>
      </c>
      <c r="AR69" s="66">
        <f t="shared" si="21"/>
        <v>181341</v>
      </c>
      <c r="AS69" s="38">
        <f t="shared" si="22"/>
        <v>12160</v>
      </c>
      <c r="AT69" s="38">
        <f t="shared" si="23"/>
        <v>34165.35</v>
      </c>
      <c r="AU69" s="66">
        <f t="shared" si="24"/>
        <v>162815</v>
      </c>
      <c r="AV69" s="20">
        <f t="shared" si="25"/>
        <v>181341</v>
      </c>
      <c r="AX69" s="65">
        <f t="shared" si="26"/>
        <v>1</v>
      </c>
    </row>
    <row r="70" spans="1:50" ht="15" customHeight="1">
      <c r="A70" s="2">
        <v>7</v>
      </c>
      <c r="B70" s="2">
        <v>900</v>
      </c>
      <c r="C70" s="1" t="s">
        <v>484</v>
      </c>
      <c r="D70" s="35">
        <v>7300483</v>
      </c>
      <c r="E70" s="66">
        <v>0</v>
      </c>
      <c r="F70" s="7">
        <v>39309</v>
      </c>
      <c r="G70" s="66">
        <v>43571</v>
      </c>
      <c r="H70" s="63">
        <v>2.3109999999999999</v>
      </c>
      <c r="I70" s="65">
        <v>33347</v>
      </c>
      <c r="J70" s="73">
        <f t="shared" si="0"/>
        <v>0.76529999999999998</v>
      </c>
      <c r="K70" s="65">
        <v>3467</v>
      </c>
      <c r="L70" s="65">
        <v>17543</v>
      </c>
      <c r="M70" s="61">
        <v>3967</v>
      </c>
      <c r="N70" s="41">
        <f t="shared" si="1"/>
        <v>19.762899999999998</v>
      </c>
      <c r="O70" s="41">
        <f t="shared" si="2"/>
        <v>22.613</v>
      </c>
      <c r="P70" s="3">
        <v>30895</v>
      </c>
      <c r="Q70" s="3">
        <v>28651</v>
      </c>
      <c r="R70" s="3">
        <v>31477</v>
      </c>
      <c r="S70" s="3">
        <v>32427</v>
      </c>
      <c r="T70" s="74">
        <v>39309</v>
      </c>
      <c r="U70" s="74">
        <f t="shared" si="3"/>
        <v>39309</v>
      </c>
      <c r="V70" s="42">
        <f t="shared" si="4"/>
        <v>0</v>
      </c>
      <c r="W70" s="68">
        <v>49976206</v>
      </c>
      <c r="X70" s="69">
        <v>19652099</v>
      </c>
      <c r="Y70" s="8">
        <v>18.256262191176177</v>
      </c>
      <c r="Z70" s="37">
        <f t="shared" si="5"/>
        <v>2153.1790000000001</v>
      </c>
      <c r="AA70" s="65">
        <f t="shared" si="6"/>
        <v>0</v>
      </c>
      <c r="AB70" s="34">
        <f t="shared" si="7"/>
        <v>0.43202299999999999</v>
      </c>
      <c r="AC70" s="34" t="str">
        <f t="shared" si="8"/>
        <v/>
      </c>
      <c r="AD70" s="65" t="str">
        <f t="shared" si="9"/>
        <v/>
      </c>
      <c r="AE70" s="65" t="str">
        <f t="shared" si="10"/>
        <v/>
      </c>
      <c r="AF70" s="65" t="str">
        <f t="shared" si="11"/>
        <v/>
      </c>
      <c r="AG70" s="65">
        <f t="shared" si="27"/>
        <v>0</v>
      </c>
      <c r="AH70" s="34">
        <f t="shared" si="12"/>
        <v>623.40844097499985</v>
      </c>
      <c r="AI70" s="34" t="str">
        <f t="shared" si="13"/>
        <v/>
      </c>
      <c r="AJ70" s="65" t="str">
        <f t="shared" si="14"/>
        <v/>
      </c>
      <c r="AK70" s="37" t="str">
        <f t="shared" si="15"/>
        <v/>
      </c>
      <c r="AL70" s="14">
        <f t="shared" si="16"/>
        <v>623.41</v>
      </c>
      <c r="AM70" s="42">
        <f t="shared" si="17"/>
        <v>695.45</v>
      </c>
      <c r="AN70" s="60">
        <f t="shared" si="18"/>
        <v>8710582</v>
      </c>
      <c r="AO70" s="43">
        <f t="shared" si="19"/>
        <v>4.6442910472681925E-2</v>
      </c>
      <c r="AP70" s="66">
        <f t="shared" si="20"/>
        <v>65489.10161461831</v>
      </c>
      <c r="AQ70" s="18">
        <v>0</v>
      </c>
      <c r="AR70" s="66">
        <f t="shared" si="21"/>
        <v>7365972</v>
      </c>
      <c r="AS70" s="38">
        <f t="shared" si="22"/>
        <v>435710</v>
      </c>
      <c r="AT70" s="38">
        <f t="shared" si="23"/>
        <v>982604.95000000007</v>
      </c>
      <c r="AU70" s="66">
        <f t="shared" si="24"/>
        <v>6864773</v>
      </c>
      <c r="AV70" s="20">
        <f t="shared" si="25"/>
        <v>7365972</v>
      </c>
      <c r="AX70" s="65">
        <f t="shared" si="26"/>
        <v>1</v>
      </c>
    </row>
    <row r="71" spans="1:50" ht="15" customHeight="1">
      <c r="A71" s="2">
        <v>7</v>
      </c>
      <c r="B71" s="2">
        <v>1000</v>
      </c>
      <c r="C71" s="1" t="s">
        <v>489</v>
      </c>
      <c r="D71" s="35">
        <v>605620</v>
      </c>
      <c r="E71" s="66">
        <v>0</v>
      </c>
      <c r="F71" s="7">
        <v>1756</v>
      </c>
      <c r="G71" s="66">
        <v>1735</v>
      </c>
      <c r="H71" s="63">
        <v>2.4340000000000002</v>
      </c>
      <c r="I71" s="65">
        <v>576</v>
      </c>
      <c r="J71" s="73">
        <f t="shared" si="0"/>
        <v>0.33200000000000002</v>
      </c>
      <c r="K71" s="65">
        <v>341</v>
      </c>
      <c r="L71" s="65">
        <v>747</v>
      </c>
      <c r="M71" s="61">
        <v>112</v>
      </c>
      <c r="N71" s="41">
        <f t="shared" si="1"/>
        <v>45.649299999999997</v>
      </c>
      <c r="O71" s="41">
        <f t="shared" si="2"/>
        <v>14.993300000000001</v>
      </c>
      <c r="P71" s="3">
        <v>1307</v>
      </c>
      <c r="Q71" s="3">
        <v>1516</v>
      </c>
      <c r="R71" s="3">
        <v>1526</v>
      </c>
      <c r="S71" s="3">
        <v>1678</v>
      </c>
      <c r="T71" s="74">
        <v>1756</v>
      </c>
      <c r="U71" s="74">
        <f t="shared" si="3"/>
        <v>1756</v>
      </c>
      <c r="V71" s="42">
        <f t="shared" si="4"/>
        <v>1.2</v>
      </c>
      <c r="W71" s="68">
        <v>875870</v>
      </c>
      <c r="X71" s="69">
        <v>796527</v>
      </c>
      <c r="Y71" s="8">
        <v>1.4622121801336532</v>
      </c>
      <c r="Z71" s="37">
        <f t="shared" si="5"/>
        <v>1200.9201</v>
      </c>
      <c r="AA71" s="65">
        <f t="shared" si="6"/>
        <v>0</v>
      </c>
      <c r="AB71" s="34">
        <f t="shared" si="7"/>
        <v>0.43202299999999999</v>
      </c>
      <c r="AC71" s="34" t="str">
        <f t="shared" si="8"/>
        <v/>
      </c>
      <c r="AD71" s="65" t="str">
        <f t="shared" si="9"/>
        <v/>
      </c>
      <c r="AE71" s="65">
        <f t="shared" si="10"/>
        <v>1010.045</v>
      </c>
      <c r="AF71" s="65">
        <f t="shared" si="11"/>
        <v>630</v>
      </c>
      <c r="AG71" s="65">
        <f t="shared" si="27"/>
        <v>0</v>
      </c>
      <c r="AH71" s="34" t="str">
        <f t="shared" si="12"/>
        <v/>
      </c>
      <c r="AI71" s="34" t="str">
        <f t="shared" si="13"/>
        <v/>
      </c>
      <c r="AJ71" s="65" t="str">
        <f t="shared" si="14"/>
        <v/>
      </c>
      <c r="AK71" s="37" t="str">
        <f t="shared" si="15"/>
        <v/>
      </c>
      <c r="AL71" s="14">
        <f t="shared" si="16"/>
        <v>630</v>
      </c>
      <c r="AM71" s="42">
        <f t="shared" si="17"/>
        <v>702.8</v>
      </c>
      <c r="AN71" s="60">
        <f t="shared" si="18"/>
        <v>840962</v>
      </c>
      <c r="AO71" s="43">
        <f t="shared" si="19"/>
        <v>4.6442910472681925E-2</v>
      </c>
      <c r="AP71" s="66">
        <f t="shared" si="20"/>
        <v>10929.96743646191</v>
      </c>
      <c r="AQ71" s="18">
        <v>0</v>
      </c>
      <c r="AR71" s="66">
        <f t="shared" si="21"/>
        <v>616550</v>
      </c>
      <c r="AS71" s="38">
        <f t="shared" si="22"/>
        <v>17350</v>
      </c>
      <c r="AT71" s="38">
        <f t="shared" si="23"/>
        <v>39826.350000000006</v>
      </c>
      <c r="AU71" s="66">
        <f t="shared" si="24"/>
        <v>588270</v>
      </c>
      <c r="AV71" s="20">
        <f t="shared" si="25"/>
        <v>616550</v>
      </c>
      <c r="AX71" s="65">
        <f t="shared" si="26"/>
        <v>1</v>
      </c>
    </row>
    <row r="72" spans="1:50" ht="15" customHeight="1">
      <c r="A72" s="2">
        <v>7</v>
      </c>
      <c r="B72" s="2">
        <v>1300</v>
      </c>
      <c r="C72" s="1" t="s">
        <v>719</v>
      </c>
      <c r="D72" s="35">
        <v>262331</v>
      </c>
      <c r="E72" s="66">
        <v>0</v>
      </c>
      <c r="F72" s="7">
        <v>868</v>
      </c>
      <c r="G72" s="66">
        <v>832</v>
      </c>
      <c r="H72" s="63">
        <v>2.83</v>
      </c>
      <c r="I72" s="65">
        <v>260</v>
      </c>
      <c r="J72" s="73">
        <f t="shared" si="0"/>
        <v>0.3125</v>
      </c>
      <c r="K72" s="65">
        <v>81</v>
      </c>
      <c r="L72" s="65">
        <v>328</v>
      </c>
      <c r="M72" s="61">
        <v>65</v>
      </c>
      <c r="N72" s="41">
        <f t="shared" si="1"/>
        <v>24.6951</v>
      </c>
      <c r="O72" s="41">
        <f t="shared" si="2"/>
        <v>19.8171</v>
      </c>
      <c r="P72" s="3">
        <v>488</v>
      </c>
      <c r="Q72" s="3">
        <v>655</v>
      </c>
      <c r="R72" s="3">
        <v>633</v>
      </c>
      <c r="S72" s="3">
        <v>827</v>
      </c>
      <c r="T72" s="75">
        <v>868</v>
      </c>
      <c r="U72" s="74">
        <f t="shared" si="3"/>
        <v>868</v>
      </c>
      <c r="V72" s="42">
        <f t="shared" si="4"/>
        <v>4.1500000000000004</v>
      </c>
      <c r="W72" s="68">
        <v>391187</v>
      </c>
      <c r="X72" s="69">
        <v>321657</v>
      </c>
      <c r="Y72" s="8">
        <v>0.81747791881661225</v>
      </c>
      <c r="Z72" s="37">
        <f t="shared" si="5"/>
        <v>1061.8024</v>
      </c>
      <c r="AA72" s="65">
        <f t="shared" si="6"/>
        <v>0</v>
      </c>
      <c r="AB72" s="34">
        <f t="shared" si="7"/>
        <v>0.43202299999999999</v>
      </c>
      <c r="AC72" s="34" t="str">
        <f t="shared" si="8"/>
        <v/>
      </c>
      <c r="AD72" s="65" t="str">
        <f t="shared" si="9"/>
        <v/>
      </c>
      <c r="AE72" s="65">
        <f t="shared" si="10"/>
        <v>678.64400000000001</v>
      </c>
      <c r="AF72" s="65">
        <f t="shared" si="11"/>
        <v>630</v>
      </c>
      <c r="AG72" s="65">
        <f t="shared" si="27"/>
        <v>0</v>
      </c>
      <c r="AH72" s="34" t="str">
        <f t="shared" si="12"/>
        <v/>
      </c>
      <c r="AI72" s="34" t="str">
        <f t="shared" si="13"/>
        <v/>
      </c>
      <c r="AJ72" s="65" t="str">
        <f t="shared" si="14"/>
        <v/>
      </c>
      <c r="AK72" s="37" t="str">
        <f t="shared" si="15"/>
        <v/>
      </c>
      <c r="AL72" s="14">
        <f t="shared" si="16"/>
        <v>630</v>
      </c>
      <c r="AM72" s="42">
        <f t="shared" si="17"/>
        <v>702.8</v>
      </c>
      <c r="AN72" s="60">
        <f t="shared" si="18"/>
        <v>415728</v>
      </c>
      <c r="AO72" s="43">
        <f t="shared" si="19"/>
        <v>4.6442910472681925E-2</v>
      </c>
      <c r="AP72" s="66">
        <f t="shared" si="20"/>
        <v>7124.2031377779895</v>
      </c>
      <c r="AQ72" s="18">
        <v>0</v>
      </c>
      <c r="AR72" s="66">
        <f t="shared" si="21"/>
        <v>269455</v>
      </c>
      <c r="AS72" s="38">
        <f t="shared" si="22"/>
        <v>8320</v>
      </c>
      <c r="AT72" s="38">
        <f t="shared" si="23"/>
        <v>16082.85</v>
      </c>
      <c r="AU72" s="66">
        <f t="shared" si="24"/>
        <v>254011</v>
      </c>
      <c r="AV72" s="20">
        <f t="shared" si="25"/>
        <v>269455</v>
      </c>
      <c r="AX72" s="65">
        <f t="shared" si="26"/>
        <v>1</v>
      </c>
    </row>
    <row r="73" spans="1:50" ht="15" customHeight="1">
      <c r="A73" s="2">
        <v>7</v>
      </c>
      <c r="B73" s="2">
        <v>1400</v>
      </c>
      <c r="C73" s="1" t="s">
        <v>781</v>
      </c>
      <c r="D73" s="35">
        <v>70127</v>
      </c>
      <c r="E73" s="66">
        <v>0</v>
      </c>
      <c r="F73" s="7">
        <v>332</v>
      </c>
      <c r="G73" s="66">
        <v>303</v>
      </c>
      <c r="H73" s="63">
        <v>2.484</v>
      </c>
      <c r="I73" s="65">
        <v>36</v>
      </c>
      <c r="J73" s="73">
        <f t="shared" si="0"/>
        <v>0.1188</v>
      </c>
      <c r="K73" s="65">
        <v>76</v>
      </c>
      <c r="L73" s="65">
        <v>161</v>
      </c>
      <c r="M73" s="61">
        <v>50</v>
      </c>
      <c r="N73" s="41">
        <f t="shared" si="1"/>
        <v>47.205000000000005</v>
      </c>
      <c r="O73" s="41">
        <f t="shared" si="2"/>
        <v>31.055899999999998</v>
      </c>
      <c r="P73" s="3">
        <v>347</v>
      </c>
      <c r="Q73" s="3">
        <v>365</v>
      </c>
      <c r="R73" s="3">
        <v>339</v>
      </c>
      <c r="S73" s="3">
        <v>359</v>
      </c>
      <c r="T73" s="75">
        <v>332</v>
      </c>
      <c r="U73" s="74">
        <f t="shared" si="3"/>
        <v>365</v>
      </c>
      <c r="V73" s="42">
        <f t="shared" si="4"/>
        <v>16.989999999999998</v>
      </c>
      <c r="W73" s="68">
        <v>207167</v>
      </c>
      <c r="X73" s="69">
        <v>273023</v>
      </c>
      <c r="Y73" s="8">
        <v>0.50133475521894311</v>
      </c>
      <c r="Z73" s="37">
        <f t="shared" si="5"/>
        <v>662.23220000000003</v>
      </c>
      <c r="AA73" s="65">
        <f t="shared" si="6"/>
        <v>0</v>
      </c>
      <c r="AB73" s="34">
        <f t="shared" si="7"/>
        <v>0.43202299999999999</v>
      </c>
      <c r="AC73" s="34" t="str">
        <f t="shared" si="8"/>
        <v/>
      </c>
      <c r="AD73" s="65" t="str">
        <f t="shared" si="9"/>
        <v/>
      </c>
      <c r="AE73" s="65">
        <f t="shared" si="10"/>
        <v>484.50099999999998</v>
      </c>
      <c r="AF73" s="65">
        <f t="shared" si="11"/>
        <v>484.50099999999998</v>
      </c>
      <c r="AG73" s="65">
        <f t="shared" si="27"/>
        <v>0</v>
      </c>
      <c r="AH73" s="34" t="str">
        <f t="shared" si="12"/>
        <v/>
      </c>
      <c r="AI73" s="34" t="str">
        <f t="shared" si="13"/>
        <v/>
      </c>
      <c r="AJ73" s="65" t="str">
        <f t="shared" si="14"/>
        <v/>
      </c>
      <c r="AK73" s="37" t="str">
        <f t="shared" si="15"/>
        <v/>
      </c>
      <c r="AL73" s="14">
        <f t="shared" si="16"/>
        <v>484.5</v>
      </c>
      <c r="AM73" s="42">
        <f t="shared" si="17"/>
        <v>540.48</v>
      </c>
      <c r="AN73" s="60">
        <f t="shared" si="18"/>
        <v>74265</v>
      </c>
      <c r="AO73" s="43">
        <f t="shared" si="19"/>
        <v>4.6442910472681925E-2</v>
      </c>
      <c r="AP73" s="66">
        <f t="shared" si="20"/>
        <v>192.18076353595779</v>
      </c>
      <c r="AQ73" s="18">
        <v>0</v>
      </c>
      <c r="AR73" s="66">
        <f t="shared" si="21"/>
        <v>70319</v>
      </c>
      <c r="AS73" s="38">
        <f t="shared" si="22"/>
        <v>3030</v>
      </c>
      <c r="AT73" s="38">
        <f t="shared" si="23"/>
        <v>13651.150000000001</v>
      </c>
      <c r="AU73" s="66">
        <f t="shared" si="24"/>
        <v>67097</v>
      </c>
      <c r="AV73" s="20">
        <f t="shared" si="25"/>
        <v>70319</v>
      </c>
      <c r="AX73" s="65">
        <f t="shared" si="26"/>
        <v>1</v>
      </c>
    </row>
    <row r="74" spans="1:50" ht="15" customHeight="1">
      <c r="A74" s="2">
        <v>7</v>
      </c>
      <c r="B74" s="2">
        <v>2400</v>
      </c>
      <c r="C74" s="1" t="s">
        <v>610</v>
      </c>
      <c r="D74" s="35">
        <v>39158</v>
      </c>
      <c r="E74" s="66">
        <v>0</v>
      </c>
      <c r="F74" s="7">
        <v>247</v>
      </c>
      <c r="G74" s="66">
        <v>227</v>
      </c>
      <c r="H74" s="63">
        <v>2.64</v>
      </c>
      <c r="I74" s="65">
        <v>42</v>
      </c>
      <c r="J74" s="73">
        <f t="shared" si="0"/>
        <v>0.185</v>
      </c>
      <c r="K74" s="65">
        <v>34</v>
      </c>
      <c r="L74" s="65">
        <v>109</v>
      </c>
      <c r="M74" s="61">
        <v>20</v>
      </c>
      <c r="N74" s="41">
        <f t="shared" si="1"/>
        <v>31.192700000000002</v>
      </c>
      <c r="O74" s="41">
        <f t="shared" si="2"/>
        <v>18.348600000000001</v>
      </c>
      <c r="P74" s="3">
        <v>128</v>
      </c>
      <c r="Q74" s="3">
        <v>208</v>
      </c>
      <c r="R74" s="3">
        <v>228</v>
      </c>
      <c r="S74" s="3">
        <v>246</v>
      </c>
      <c r="T74" s="75">
        <v>247</v>
      </c>
      <c r="U74" s="74">
        <f t="shared" si="3"/>
        <v>247</v>
      </c>
      <c r="V74" s="42">
        <f t="shared" si="4"/>
        <v>8.1</v>
      </c>
      <c r="W74" s="68">
        <v>119986</v>
      </c>
      <c r="X74" s="69">
        <v>186126</v>
      </c>
      <c r="Y74" s="8">
        <v>0.18078384919157928</v>
      </c>
      <c r="Z74" s="37">
        <f t="shared" si="5"/>
        <v>1366.2725</v>
      </c>
      <c r="AA74" s="65">
        <f t="shared" si="6"/>
        <v>0</v>
      </c>
      <c r="AB74" s="34">
        <f t="shared" si="7"/>
        <v>0.43202299999999999</v>
      </c>
      <c r="AC74" s="34" t="str">
        <f t="shared" si="8"/>
        <v/>
      </c>
      <c r="AD74" s="65" t="str">
        <f t="shared" si="9"/>
        <v/>
      </c>
      <c r="AE74" s="65">
        <f t="shared" si="10"/>
        <v>456.60899999999998</v>
      </c>
      <c r="AF74" s="65">
        <f t="shared" si="11"/>
        <v>456.60899999999998</v>
      </c>
      <c r="AG74" s="65">
        <f t="shared" si="27"/>
        <v>0</v>
      </c>
      <c r="AH74" s="34" t="str">
        <f t="shared" si="12"/>
        <v/>
      </c>
      <c r="AI74" s="34" t="str">
        <f t="shared" si="13"/>
        <v/>
      </c>
      <c r="AJ74" s="65" t="str">
        <f t="shared" si="14"/>
        <v/>
      </c>
      <c r="AK74" s="37" t="str">
        <f t="shared" si="15"/>
        <v/>
      </c>
      <c r="AL74" s="14">
        <f t="shared" si="16"/>
        <v>456.61</v>
      </c>
      <c r="AM74" s="42">
        <f t="shared" si="17"/>
        <v>509.37</v>
      </c>
      <c r="AN74" s="60">
        <f t="shared" si="18"/>
        <v>63790</v>
      </c>
      <c r="AO74" s="43">
        <f t="shared" si="19"/>
        <v>4.6442910472681925E-2</v>
      </c>
      <c r="AP74" s="66">
        <f t="shared" si="20"/>
        <v>1143.9817707631012</v>
      </c>
      <c r="AQ74" s="18">
        <v>0</v>
      </c>
      <c r="AR74" s="66">
        <f t="shared" si="21"/>
        <v>40302</v>
      </c>
      <c r="AS74" s="38">
        <f t="shared" si="22"/>
        <v>2270</v>
      </c>
      <c r="AT74" s="38">
        <f t="shared" si="23"/>
        <v>9306.3000000000011</v>
      </c>
      <c r="AU74" s="66">
        <f t="shared" si="24"/>
        <v>36888</v>
      </c>
      <c r="AV74" s="20">
        <f t="shared" si="25"/>
        <v>40302</v>
      </c>
      <c r="AX74" s="65">
        <f t="shared" si="26"/>
        <v>1</v>
      </c>
    </row>
    <row r="75" spans="1:50" ht="15" customHeight="1">
      <c r="A75" s="2">
        <v>7</v>
      </c>
      <c r="B75" s="2">
        <v>2500</v>
      </c>
      <c r="C75" s="1" t="s">
        <v>701</v>
      </c>
      <c r="D75" s="35">
        <v>17958</v>
      </c>
      <c r="E75" s="66">
        <v>0</v>
      </c>
      <c r="F75" s="7">
        <v>289</v>
      </c>
      <c r="G75" s="66">
        <v>279</v>
      </c>
      <c r="H75" s="63">
        <v>2.4409999999999998</v>
      </c>
      <c r="I75" s="65"/>
      <c r="J75" s="73">
        <f t="shared" si="0"/>
        <v>0</v>
      </c>
      <c r="K75" s="65">
        <v>1</v>
      </c>
      <c r="L75" s="65">
        <v>148</v>
      </c>
      <c r="M75" s="61">
        <v>116</v>
      </c>
      <c r="N75" s="41">
        <f t="shared" si="1"/>
        <v>0.67569999999999997</v>
      </c>
      <c r="O75" s="41">
        <f t="shared" si="2"/>
        <v>78.378399999999999</v>
      </c>
      <c r="P75" s="3">
        <v>400</v>
      </c>
      <c r="Q75" s="3">
        <v>399</v>
      </c>
      <c r="R75" s="3">
        <v>272</v>
      </c>
      <c r="S75" s="3">
        <v>330</v>
      </c>
      <c r="T75" s="75">
        <v>289</v>
      </c>
      <c r="U75" s="74">
        <f t="shared" si="3"/>
        <v>400</v>
      </c>
      <c r="V75" s="42">
        <f t="shared" si="4"/>
        <v>30.25</v>
      </c>
      <c r="W75" s="68">
        <v>273272</v>
      </c>
      <c r="X75" s="69">
        <v>50152</v>
      </c>
      <c r="Y75" s="8">
        <v>0.1763764928640596</v>
      </c>
      <c r="Z75" s="37">
        <f t="shared" si="5"/>
        <v>1638.5402999999999</v>
      </c>
      <c r="AA75" s="65">
        <f t="shared" si="6"/>
        <v>0</v>
      </c>
      <c r="AB75" s="34">
        <f t="shared" si="7"/>
        <v>0.43202299999999999</v>
      </c>
      <c r="AC75" s="34" t="str">
        <f t="shared" si="8"/>
        <v/>
      </c>
      <c r="AD75" s="65" t="str">
        <f t="shared" si="9"/>
        <v/>
      </c>
      <c r="AE75" s="65">
        <f t="shared" si="10"/>
        <v>475.69299999999998</v>
      </c>
      <c r="AF75" s="65">
        <f t="shared" si="11"/>
        <v>475.69299999999998</v>
      </c>
      <c r="AG75" s="65">
        <f t="shared" si="27"/>
        <v>0</v>
      </c>
      <c r="AH75" s="34" t="str">
        <f t="shared" si="12"/>
        <v/>
      </c>
      <c r="AI75" s="34" t="str">
        <f t="shared" si="13"/>
        <v/>
      </c>
      <c r="AJ75" s="65" t="str">
        <f t="shared" si="14"/>
        <v/>
      </c>
      <c r="AK75" s="37" t="str">
        <f t="shared" si="15"/>
        <v/>
      </c>
      <c r="AL75" s="14">
        <f t="shared" si="16"/>
        <v>475.69</v>
      </c>
      <c r="AM75" s="42">
        <f t="shared" si="17"/>
        <v>530.66</v>
      </c>
      <c r="AN75" s="60">
        <f t="shared" si="18"/>
        <v>29994</v>
      </c>
      <c r="AO75" s="43">
        <f t="shared" si="19"/>
        <v>4.6442910472681925E-2</v>
      </c>
      <c r="AP75" s="66">
        <f t="shared" si="20"/>
        <v>558.98687044919961</v>
      </c>
      <c r="AQ75" s="18">
        <v>0</v>
      </c>
      <c r="AR75" s="66">
        <f t="shared" si="21"/>
        <v>18517</v>
      </c>
      <c r="AS75" s="38">
        <f t="shared" si="22"/>
        <v>2790</v>
      </c>
      <c r="AT75" s="38">
        <f t="shared" si="23"/>
        <v>2507.6000000000004</v>
      </c>
      <c r="AU75" s="66">
        <f t="shared" si="24"/>
        <v>15450</v>
      </c>
      <c r="AV75" s="20">
        <f t="shared" si="25"/>
        <v>18517</v>
      </c>
      <c r="AX75" s="65">
        <f t="shared" si="26"/>
        <v>1</v>
      </c>
    </row>
    <row r="76" spans="1:50" ht="15" customHeight="1">
      <c r="A76" s="2">
        <v>8</v>
      </c>
      <c r="B76" s="2">
        <v>100</v>
      </c>
      <c r="C76" s="1" t="s">
        <v>154</v>
      </c>
      <c r="D76" s="35">
        <v>2926</v>
      </c>
      <c r="E76" s="66">
        <v>0</v>
      </c>
      <c r="F76" s="7">
        <v>36</v>
      </c>
      <c r="G76" s="66">
        <v>30</v>
      </c>
      <c r="H76" s="63">
        <v>2</v>
      </c>
      <c r="I76" s="66">
        <v>0</v>
      </c>
      <c r="J76" s="73">
        <f t="shared" ref="J76:J139" si="28">ROUND(I76/G76,4)</f>
        <v>0</v>
      </c>
      <c r="K76" s="65">
        <v>2</v>
      </c>
      <c r="L76" s="65">
        <v>13</v>
      </c>
      <c r="M76" s="61">
        <v>3</v>
      </c>
      <c r="N76" s="41">
        <f t="shared" ref="N76:N139" si="29">ROUND(K76/L76,6)*100</f>
        <v>15.384600000000001</v>
      </c>
      <c r="O76" s="41">
        <f t="shared" ref="O76:O139" si="30">ROUND(M76/L76,6)*100</f>
        <v>23.076900000000002</v>
      </c>
      <c r="P76" s="3">
        <v>113</v>
      </c>
      <c r="Q76" s="3">
        <v>72</v>
      </c>
      <c r="R76" s="3">
        <v>62</v>
      </c>
      <c r="S76" s="3">
        <v>61</v>
      </c>
      <c r="T76" s="75">
        <v>36</v>
      </c>
      <c r="U76" s="74">
        <f t="shared" ref="U76:U139" si="31">MAX(P76:T76)</f>
        <v>113</v>
      </c>
      <c r="V76" s="42">
        <f t="shared" ref="V76:V139" si="32">ROUND(IF(100*(1-(G76/U76))&lt;0,0,100*(1-G76/U76)),2)</f>
        <v>73.45</v>
      </c>
      <c r="W76" s="68">
        <v>84452</v>
      </c>
      <c r="X76" s="69">
        <v>3136</v>
      </c>
      <c r="Y76" s="8">
        <v>0.95628589784971973</v>
      </c>
      <c r="Z76" s="37">
        <f t="shared" ref="Z76:Z139" si="33">ROUND(T76/Y76,4)</f>
        <v>37.645600000000002</v>
      </c>
      <c r="AA76" s="65">
        <f t="shared" ref="AA76:AA139" si="34">IF((AND(G76&gt;=10000,Z76&lt;150)),100,IF(AND(G76&lt;10000,Z76&lt;30),200,0))</f>
        <v>0</v>
      </c>
      <c r="AB76" s="34">
        <f t="shared" ref="AB76:AB139" si="35">ROUND(X$11/W$11,6)</f>
        <v>0.43202299999999999</v>
      </c>
      <c r="AC76" s="34" t="str">
        <f t="shared" ref="AC76:AC139" si="36">IF(AND(2500&lt;=G76,G76&lt;3000),(G76-2500)*0.002,"")</f>
        <v/>
      </c>
      <c r="AD76" s="65" t="str">
        <f t="shared" ref="AD76:AD139" si="37">IF(AND(10000&lt;=G76,G76&lt;11000),(11000-G76)*0.001,"")</f>
        <v/>
      </c>
      <c r="AE76" s="65">
        <f t="shared" ref="AE76:AE139" si="38">IF(G76&lt;2500, 410+(0.367*MAX(0,(G76-100))+AA76),"")</f>
        <v>410</v>
      </c>
      <c r="AF76" s="65">
        <f t="shared" ref="AF76:AF139" si="39">IF(AND(AE76&lt;&gt;"",AE76&gt;630+AA76),630+AA76,AE76)</f>
        <v>410</v>
      </c>
      <c r="AG76" s="65">
        <f t="shared" si="27"/>
        <v>0</v>
      </c>
      <c r="AH76" s="34" t="str">
        <f t="shared" ref="AH76:AH139" si="40">IF(G76&gt;=10000,1.15*((4.59*N76)+(0.622*O76)+(169.415*J76)+AA76+307.664),"")</f>
        <v/>
      </c>
      <c r="AI76" s="34" t="str">
        <f t="shared" ref="AI76:AI139" si="41">IF(AND(2500&lt;=G76,G76&lt;3000),(AC76*AG76)+(630*(1-AC76)),"")</f>
        <v/>
      </c>
      <c r="AJ76" s="65" t="str">
        <f t="shared" ref="AJ76:AJ139" si="42">IF(AND(10000&lt;=G76,G76&lt;11000),(AD76*AG76)+(AH76*(1-AD76)),"")</f>
        <v/>
      </c>
      <c r="AK76" s="37" t="str">
        <f t="shared" ref="AK76:AK139" si="43">IF(AND(AC76="",AD76=""),"",1)</f>
        <v/>
      </c>
      <c r="AL76" s="14">
        <f t="shared" ref="AL76:AL139" si="44">ROUND(IF(AK76="",MAX(AF76,AG76,AH76),MAX(AI76,AJ76)),2)</f>
        <v>410</v>
      </c>
      <c r="AM76" s="42">
        <f t="shared" ref="AM76:AM139" si="45">ROUND(AL76*AM$2,2)</f>
        <v>457.38</v>
      </c>
      <c r="AN76" s="60">
        <f t="shared" ref="AN76:AN139" si="46">ROUND(IF((AM76*G76)-(W76*AB76)&lt;0,0,(AM76*G76)-(W76*AB76)),0)</f>
        <v>0</v>
      </c>
      <c r="AO76" s="43">
        <f t="shared" ref="AO76:AO139" si="47">$AO$11</f>
        <v>4.6442910472681925E-2</v>
      </c>
      <c r="AP76" s="66">
        <f t="shared" ref="AP76:AP139" si="48">(AN76-(D76-E76))*AO76</f>
        <v>-135.89195604306732</v>
      </c>
      <c r="AQ76" s="18">
        <v>0</v>
      </c>
      <c r="AR76" s="66">
        <f t="shared" ref="AR76:AR139" si="49">ROUND(MAX(IF((D76-E76)&lt;AN76,D76-E76+AP76+AQ76,AN76+AQ76),0),0)</f>
        <v>0</v>
      </c>
      <c r="AS76" s="38">
        <f t="shared" ref="AS76:AS139" si="50">10*G76</f>
        <v>300</v>
      </c>
      <c r="AT76" s="38">
        <f t="shared" ref="AT76:AT139" si="51">0.05*X76</f>
        <v>156.80000000000001</v>
      </c>
      <c r="AU76" s="66">
        <f t="shared" ref="AU76:AU139" si="52">ROUND(MAX(D76-(IF(AND(E76&gt;0,AQ76=0),E76,0))-MIN(AS76:AT76)),0)</f>
        <v>2769</v>
      </c>
      <c r="AV76" s="20">
        <f t="shared" ref="AV76:AV139" si="53">MAX(AR76,AU76)</f>
        <v>2769</v>
      </c>
      <c r="AX76" s="65">
        <f t="shared" ref="AX76:AX139" si="54">IF(AV76&gt;0,1,0)</f>
        <v>1</v>
      </c>
    </row>
    <row r="77" spans="1:50" ht="15" customHeight="1">
      <c r="A77" s="2">
        <v>8</v>
      </c>
      <c r="B77" s="2">
        <v>400</v>
      </c>
      <c r="C77" s="1" t="s">
        <v>248</v>
      </c>
      <c r="D77" s="35">
        <v>13570</v>
      </c>
      <c r="E77" s="66">
        <v>0</v>
      </c>
      <c r="F77" s="7">
        <v>86</v>
      </c>
      <c r="G77" s="66">
        <v>79</v>
      </c>
      <c r="H77" s="63">
        <v>2.548</v>
      </c>
      <c r="I77" s="65"/>
      <c r="J77" s="73">
        <f t="shared" si="28"/>
        <v>0</v>
      </c>
      <c r="K77" s="65">
        <v>23</v>
      </c>
      <c r="L77" s="65">
        <v>44</v>
      </c>
      <c r="M77" s="61">
        <v>9</v>
      </c>
      <c r="N77" s="41">
        <f t="shared" si="29"/>
        <v>52.272700000000007</v>
      </c>
      <c r="O77" s="41">
        <f t="shared" si="30"/>
        <v>20.454499999999999</v>
      </c>
      <c r="P77" s="3">
        <v>126</v>
      </c>
      <c r="Q77" s="3">
        <v>90</v>
      </c>
      <c r="R77" s="3">
        <v>83</v>
      </c>
      <c r="S77" s="3">
        <v>91</v>
      </c>
      <c r="T77" s="75">
        <v>86</v>
      </c>
      <c r="U77" s="74">
        <f t="shared" si="31"/>
        <v>126</v>
      </c>
      <c r="V77" s="42">
        <f t="shared" si="32"/>
        <v>37.299999999999997</v>
      </c>
      <c r="W77" s="68">
        <v>34057</v>
      </c>
      <c r="X77" s="69">
        <v>28848</v>
      </c>
      <c r="Y77" s="8">
        <v>1.010039814856285</v>
      </c>
      <c r="Z77" s="37">
        <f t="shared" si="33"/>
        <v>85.145200000000003</v>
      </c>
      <c r="AA77" s="65">
        <f t="shared" si="34"/>
        <v>0</v>
      </c>
      <c r="AB77" s="34">
        <f t="shared" si="35"/>
        <v>0.43202299999999999</v>
      </c>
      <c r="AC77" s="34" t="str">
        <f t="shared" si="36"/>
        <v/>
      </c>
      <c r="AD77" s="65" t="str">
        <f t="shared" si="37"/>
        <v/>
      </c>
      <c r="AE77" s="65">
        <f t="shared" si="38"/>
        <v>410</v>
      </c>
      <c r="AF77" s="65">
        <f t="shared" si="39"/>
        <v>410</v>
      </c>
      <c r="AG77" s="65">
        <f t="shared" ref="AG77:AG140" si="55">IF((AND(2500&lt;=G77,G77&lt;11000)),1.15*(572.62+(5.026*N77)-(53.768*H77)+(14.022*V77)+AA77),0)</f>
        <v>0</v>
      </c>
      <c r="AH77" s="34" t="str">
        <f t="shared" si="40"/>
        <v/>
      </c>
      <c r="AI77" s="34" t="str">
        <f t="shared" si="41"/>
        <v/>
      </c>
      <c r="AJ77" s="65" t="str">
        <f t="shared" si="42"/>
        <v/>
      </c>
      <c r="AK77" s="37" t="str">
        <f t="shared" si="43"/>
        <v/>
      </c>
      <c r="AL77" s="14">
        <f t="shared" si="44"/>
        <v>410</v>
      </c>
      <c r="AM77" s="42">
        <f t="shared" si="45"/>
        <v>457.38</v>
      </c>
      <c r="AN77" s="60">
        <f t="shared" si="46"/>
        <v>21420</v>
      </c>
      <c r="AO77" s="43">
        <f t="shared" si="47"/>
        <v>4.6442910472681925E-2</v>
      </c>
      <c r="AP77" s="66">
        <f t="shared" si="48"/>
        <v>364.57684721055313</v>
      </c>
      <c r="AQ77" s="18">
        <v>0</v>
      </c>
      <c r="AR77" s="66">
        <f t="shared" si="49"/>
        <v>13935</v>
      </c>
      <c r="AS77" s="38">
        <f t="shared" si="50"/>
        <v>790</v>
      </c>
      <c r="AT77" s="38">
        <f t="shared" si="51"/>
        <v>1442.4</v>
      </c>
      <c r="AU77" s="66">
        <f t="shared" si="52"/>
        <v>12780</v>
      </c>
      <c r="AV77" s="20">
        <f t="shared" si="53"/>
        <v>13935</v>
      </c>
      <c r="AX77" s="65">
        <f t="shared" si="54"/>
        <v>1</v>
      </c>
    </row>
    <row r="78" spans="1:50" ht="15" customHeight="1">
      <c r="A78" s="2">
        <v>8</v>
      </c>
      <c r="B78" s="2">
        <v>500</v>
      </c>
      <c r="C78" s="1" t="s">
        <v>337</v>
      </c>
      <c r="D78" s="35">
        <v>126933</v>
      </c>
      <c r="E78" s="66">
        <v>0</v>
      </c>
      <c r="F78" s="7">
        <v>402</v>
      </c>
      <c r="G78" s="66">
        <v>369</v>
      </c>
      <c r="H78" s="63">
        <v>2.2360000000000002</v>
      </c>
      <c r="I78" s="65">
        <v>70</v>
      </c>
      <c r="J78" s="73">
        <f t="shared" si="28"/>
        <v>0.18970000000000001</v>
      </c>
      <c r="K78" s="65">
        <v>100</v>
      </c>
      <c r="L78" s="65">
        <v>192</v>
      </c>
      <c r="M78" s="61">
        <v>39</v>
      </c>
      <c r="N78" s="41">
        <f t="shared" si="29"/>
        <v>52.083300000000001</v>
      </c>
      <c r="O78" s="41">
        <f t="shared" si="30"/>
        <v>20.3125</v>
      </c>
      <c r="P78" s="3">
        <v>442</v>
      </c>
      <c r="Q78" s="3">
        <v>429</v>
      </c>
      <c r="R78" s="3">
        <v>443</v>
      </c>
      <c r="S78" s="3">
        <v>443</v>
      </c>
      <c r="T78" s="75">
        <v>402</v>
      </c>
      <c r="U78" s="74">
        <f t="shared" si="31"/>
        <v>443</v>
      </c>
      <c r="V78" s="42">
        <f t="shared" si="32"/>
        <v>16.7</v>
      </c>
      <c r="W78" s="68">
        <v>109086</v>
      </c>
      <c r="X78" s="69">
        <v>205001</v>
      </c>
      <c r="Y78" s="8">
        <v>0.24251695374650384</v>
      </c>
      <c r="Z78" s="37">
        <f t="shared" si="33"/>
        <v>1657.6161</v>
      </c>
      <c r="AA78" s="65">
        <f t="shared" si="34"/>
        <v>0</v>
      </c>
      <c r="AB78" s="34">
        <f t="shared" si="35"/>
        <v>0.43202299999999999</v>
      </c>
      <c r="AC78" s="34" t="str">
        <f t="shared" si="36"/>
        <v/>
      </c>
      <c r="AD78" s="65" t="str">
        <f t="shared" si="37"/>
        <v/>
      </c>
      <c r="AE78" s="65">
        <f t="shared" si="38"/>
        <v>508.72300000000001</v>
      </c>
      <c r="AF78" s="65">
        <f t="shared" si="39"/>
        <v>508.72300000000001</v>
      </c>
      <c r="AG78" s="65">
        <f t="shared" si="55"/>
        <v>0</v>
      </c>
      <c r="AH78" s="34" t="str">
        <f t="shared" si="40"/>
        <v/>
      </c>
      <c r="AI78" s="34" t="str">
        <f t="shared" si="41"/>
        <v/>
      </c>
      <c r="AJ78" s="65" t="str">
        <f t="shared" si="42"/>
        <v/>
      </c>
      <c r="AK78" s="37" t="str">
        <f t="shared" si="43"/>
        <v/>
      </c>
      <c r="AL78" s="14">
        <f t="shared" si="44"/>
        <v>508.72</v>
      </c>
      <c r="AM78" s="42">
        <f t="shared" si="45"/>
        <v>567.5</v>
      </c>
      <c r="AN78" s="60">
        <f t="shared" si="46"/>
        <v>162280</v>
      </c>
      <c r="AO78" s="43">
        <f t="shared" si="47"/>
        <v>4.6442910472681925E-2</v>
      </c>
      <c r="AP78" s="66">
        <f t="shared" si="48"/>
        <v>1641.617556477888</v>
      </c>
      <c r="AQ78" s="18">
        <v>0</v>
      </c>
      <c r="AR78" s="66">
        <f t="shared" si="49"/>
        <v>128575</v>
      </c>
      <c r="AS78" s="38">
        <f t="shared" si="50"/>
        <v>3690</v>
      </c>
      <c r="AT78" s="38">
        <f t="shared" si="51"/>
        <v>10250.050000000001</v>
      </c>
      <c r="AU78" s="66">
        <f t="shared" si="52"/>
        <v>123243</v>
      </c>
      <c r="AV78" s="20">
        <f t="shared" si="53"/>
        <v>128575</v>
      </c>
      <c r="AX78" s="65">
        <f t="shared" si="54"/>
        <v>1</v>
      </c>
    </row>
    <row r="79" spans="1:50" ht="15" customHeight="1">
      <c r="A79" s="2">
        <v>8</v>
      </c>
      <c r="B79" s="2">
        <v>600</v>
      </c>
      <c r="C79" s="1" t="s">
        <v>563</v>
      </c>
      <c r="D79" s="35">
        <v>4441625</v>
      </c>
      <c r="E79" s="66">
        <v>0</v>
      </c>
      <c r="F79" s="7">
        <v>13522</v>
      </c>
      <c r="G79" s="66">
        <v>13645</v>
      </c>
      <c r="H79" s="63">
        <v>2.13</v>
      </c>
      <c r="I79" s="65">
        <v>9724</v>
      </c>
      <c r="J79" s="73">
        <f t="shared" si="28"/>
        <v>0.71260000000000001</v>
      </c>
      <c r="K79" s="65">
        <v>1570</v>
      </c>
      <c r="L79" s="65">
        <v>6128</v>
      </c>
      <c r="M79" s="61">
        <v>1926</v>
      </c>
      <c r="N79" s="41">
        <f t="shared" si="29"/>
        <v>25.620100000000001</v>
      </c>
      <c r="O79" s="41">
        <f t="shared" si="30"/>
        <v>31.429499999999997</v>
      </c>
      <c r="P79" s="3">
        <v>13051</v>
      </c>
      <c r="Q79" s="3">
        <v>13755</v>
      </c>
      <c r="R79" s="3">
        <v>13132</v>
      </c>
      <c r="S79" s="3">
        <v>13594</v>
      </c>
      <c r="T79" s="74">
        <v>13522</v>
      </c>
      <c r="U79" s="74">
        <f t="shared" si="31"/>
        <v>13755</v>
      </c>
      <c r="V79" s="42">
        <f t="shared" si="32"/>
        <v>0.8</v>
      </c>
      <c r="W79" s="68">
        <v>10589810</v>
      </c>
      <c r="X79" s="69">
        <v>7536612</v>
      </c>
      <c r="Y79" s="8">
        <v>10.255798868566186</v>
      </c>
      <c r="Z79" s="37">
        <f t="shared" si="33"/>
        <v>1318.4736</v>
      </c>
      <c r="AA79" s="65">
        <f t="shared" si="34"/>
        <v>0</v>
      </c>
      <c r="AB79" s="34">
        <f t="shared" si="35"/>
        <v>0.43202299999999999</v>
      </c>
      <c r="AC79" s="34" t="str">
        <f t="shared" si="36"/>
        <v/>
      </c>
      <c r="AD79" s="65" t="str">
        <f t="shared" si="37"/>
        <v/>
      </c>
      <c r="AE79" s="65" t="str">
        <f t="shared" si="38"/>
        <v/>
      </c>
      <c r="AF79" s="65" t="str">
        <f t="shared" si="39"/>
        <v/>
      </c>
      <c r="AG79" s="65">
        <f t="shared" si="55"/>
        <v>0</v>
      </c>
      <c r="AH79" s="34">
        <f t="shared" si="40"/>
        <v>650.36471754999991</v>
      </c>
      <c r="AI79" s="34" t="str">
        <f t="shared" si="41"/>
        <v/>
      </c>
      <c r="AJ79" s="65" t="str">
        <f t="shared" si="42"/>
        <v/>
      </c>
      <c r="AK79" s="37" t="str">
        <f t="shared" si="43"/>
        <v/>
      </c>
      <c r="AL79" s="14">
        <f t="shared" si="44"/>
        <v>650.36</v>
      </c>
      <c r="AM79" s="42">
        <f t="shared" si="45"/>
        <v>725.51</v>
      </c>
      <c r="AN79" s="60">
        <f t="shared" si="46"/>
        <v>5324542</v>
      </c>
      <c r="AO79" s="43">
        <f t="shared" si="47"/>
        <v>4.6442910472681925E-2</v>
      </c>
      <c r="AP79" s="66">
        <f t="shared" si="48"/>
        <v>41005.23518580891</v>
      </c>
      <c r="AQ79" s="18">
        <v>0</v>
      </c>
      <c r="AR79" s="66">
        <f t="shared" si="49"/>
        <v>4482630</v>
      </c>
      <c r="AS79" s="38">
        <f t="shared" si="50"/>
        <v>136450</v>
      </c>
      <c r="AT79" s="38">
        <f t="shared" si="51"/>
        <v>376830.60000000003</v>
      </c>
      <c r="AU79" s="66">
        <f t="shared" si="52"/>
        <v>4305175</v>
      </c>
      <c r="AV79" s="20">
        <f t="shared" si="53"/>
        <v>4482630</v>
      </c>
      <c r="AX79" s="65">
        <f t="shared" si="54"/>
        <v>1</v>
      </c>
    </row>
    <row r="80" spans="1:50" ht="15" customHeight="1">
      <c r="A80" s="2">
        <v>8</v>
      </c>
      <c r="B80" s="2">
        <v>800</v>
      </c>
      <c r="C80" s="1" t="s">
        <v>703</v>
      </c>
      <c r="D80" s="35">
        <v>1574276</v>
      </c>
      <c r="E80" s="66">
        <v>0</v>
      </c>
      <c r="F80" s="7">
        <v>3599</v>
      </c>
      <c r="G80" s="66">
        <v>3464</v>
      </c>
      <c r="H80" s="63">
        <v>2.2709999999999999</v>
      </c>
      <c r="I80" s="65">
        <v>1657</v>
      </c>
      <c r="J80" s="73">
        <f t="shared" si="28"/>
        <v>0.4783</v>
      </c>
      <c r="K80" s="65">
        <v>479</v>
      </c>
      <c r="L80" s="65">
        <v>1541</v>
      </c>
      <c r="M80" s="61">
        <v>476</v>
      </c>
      <c r="N80" s="41">
        <f t="shared" si="29"/>
        <v>31.083699999999997</v>
      </c>
      <c r="O80" s="41">
        <f t="shared" si="30"/>
        <v>30.888999999999999</v>
      </c>
      <c r="P80" s="3">
        <v>3461</v>
      </c>
      <c r="Q80" s="3">
        <v>3581</v>
      </c>
      <c r="R80" s="3">
        <v>3694</v>
      </c>
      <c r="S80" s="3">
        <v>3515</v>
      </c>
      <c r="T80" s="74">
        <v>3599</v>
      </c>
      <c r="U80" s="74">
        <f t="shared" si="31"/>
        <v>3694</v>
      </c>
      <c r="V80" s="42">
        <f t="shared" si="32"/>
        <v>6.23</v>
      </c>
      <c r="W80" s="68">
        <v>1829250</v>
      </c>
      <c r="X80" s="69">
        <v>1375260</v>
      </c>
      <c r="Y80" s="8">
        <v>2.0204695929093108</v>
      </c>
      <c r="Z80" s="37">
        <f t="shared" si="33"/>
        <v>1781.2691</v>
      </c>
      <c r="AA80" s="65">
        <f t="shared" si="34"/>
        <v>0</v>
      </c>
      <c r="AB80" s="34">
        <f t="shared" si="35"/>
        <v>0.43202299999999999</v>
      </c>
      <c r="AC80" s="34" t="str">
        <f t="shared" si="36"/>
        <v/>
      </c>
      <c r="AD80" s="65" t="str">
        <f t="shared" si="37"/>
        <v/>
      </c>
      <c r="AE80" s="65" t="str">
        <f t="shared" si="38"/>
        <v/>
      </c>
      <c r="AF80" s="65" t="str">
        <f t="shared" si="39"/>
        <v/>
      </c>
      <c r="AG80" s="65">
        <f t="shared" si="55"/>
        <v>798.2110994300001</v>
      </c>
      <c r="AH80" s="34" t="str">
        <f t="shared" si="40"/>
        <v/>
      </c>
      <c r="AI80" s="34" t="str">
        <f t="shared" si="41"/>
        <v/>
      </c>
      <c r="AJ80" s="65" t="str">
        <f t="shared" si="42"/>
        <v/>
      </c>
      <c r="AK80" s="37" t="str">
        <f t="shared" si="43"/>
        <v/>
      </c>
      <c r="AL80" s="14">
        <f t="shared" si="44"/>
        <v>798.21</v>
      </c>
      <c r="AM80" s="42">
        <f t="shared" si="45"/>
        <v>890.44</v>
      </c>
      <c r="AN80" s="60">
        <f t="shared" si="46"/>
        <v>2294206</v>
      </c>
      <c r="AO80" s="43">
        <f t="shared" si="47"/>
        <v>4.6442910472681925E-2</v>
      </c>
      <c r="AP80" s="66">
        <f t="shared" si="48"/>
        <v>33435.644536597902</v>
      </c>
      <c r="AQ80" s="18">
        <v>0</v>
      </c>
      <c r="AR80" s="66">
        <f t="shared" si="49"/>
        <v>1607712</v>
      </c>
      <c r="AS80" s="38">
        <f t="shared" si="50"/>
        <v>34640</v>
      </c>
      <c r="AT80" s="38">
        <f t="shared" si="51"/>
        <v>68763</v>
      </c>
      <c r="AU80" s="66">
        <f t="shared" si="52"/>
        <v>1539636</v>
      </c>
      <c r="AV80" s="20">
        <f t="shared" si="53"/>
        <v>1607712</v>
      </c>
      <c r="AX80" s="65">
        <f t="shared" si="54"/>
        <v>1</v>
      </c>
    </row>
    <row r="81" spans="1:50" ht="15" customHeight="1">
      <c r="A81" s="2">
        <v>8</v>
      </c>
      <c r="B81" s="2">
        <v>900</v>
      </c>
      <c r="C81" s="1" t="s">
        <v>714</v>
      </c>
      <c r="D81" s="35">
        <v>937333</v>
      </c>
      <c r="E81" s="66">
        <v>0</v>
      </c>
      <c r="F81" s="7">
        <v>2152</v>
      </c>
      <c r="G81" s="66">
        <v>2051</v>
      </c>
      <c r="H81" s="63">
        <v>2.1419999999999999</v>
      </c>
      <c r="I81" s="65">
        <v>1075</v>
      </c>
      <c r="J81" s="73">
        <f t="shared" si="28"/>
        <v>0.52410000000000001</v>
      </c>
      <c r="K81" s="65">
        <v>392</v>
      </c>
      <c r="L81" s="65">
        <v>1038</v>
      </c>
      <c r="M81" s="61">
        <v>363</v>
      </c>
      <c r="N81" s="41">
        <f t="shared" si="29"/>
        <v>37.764900000000004</v>
      </c>
      <c r="O81" s="41">
        <f t="shared" si="30"/>
        <v>34.9711</v>
      </c>
      <c r="P81" s="3">
        <v>2530</v>
      </c>
      <c r="Q81" s="3">
        <v>2303</v>
      </c>
      <c r="R81" s="3">
        <v>2173</v>
      </c>
      <c r="S81" s="3">
        <v>2215</v>
      </c>
      <c r="T81" s="74">
        <v>2152</v>
      </c>
      <c r="U81" s="74">
        <f t="shared" si="31"/>
        <v>2530</v>
      </c>
      <c r="V81" s="42">
        <f t="shared" si="32"/>
        <v>18.93</v>
      </c>
      <c r="W81" s="68">
        <v>798258</v>
      </c>
      <c r="X81" s="69">
        <v>1136219</v>
      </c>
      <c r="Y81" s="8">
        <v>1.8456849993127382</v>
      </c>
      <c r="Z81" s="37">
        <f t="shared" si="33"/>
        <v>1165.9628</v>
      </c>
      <c r="AA81" s="65">
        <f t="shared" si="34"/>
        <v>0</v>
      </c>
      <c r="AB81" s="34">
        <f t="shared" si="35"/>
        <v>0.43202299999999999</v>
      </c>
      <c r="AC81" s="34" t="str">
        <f t="shared" si="36"/>
        <v/>
      </c>
      <c r="AD81" s="65" t="str">
        <f t="shared" si="37"/>
        <v/>
      </c>
      <c r="AE81" s="65">
        <f t="shared" si="38"/>
        <v>1126.0169999999998</v>
      </c>
      <c r="AF81" s="65">
        <f t="shared" si="39"/>
        <v>630</v>
      </c>
      <c r="AG81" s="65">
        <f t="shared" si="55"/>
        <v>0</v>
      </c>
      <c r="AH81" s="34" t="str">
        <f t="shared" si="40"/>
        <v/>
      </c>
      <c r="AI81" s="34" t="str">
        <f t="shared" si="41"/>
        <v/>
      </c>
      <c r="AJ81" s="65" t="str">
        <f t="shared" si="42"/>
        <v/>
      </c>
      <c r="AK81" s="37" t="str">
        <f t="shared" si="43"/>
        <v/>
      </c>
      <c r="AL81" s="14">
        <f t="shared" si="44"/>
        <v>630</v>
      </c>
      <c r="AM81" s="42">
        <f t="shared" si="45"/>
        <v>702.8</v>
      </c>
      <c r="AN81" s="60">
        <f t="shared" si="46"/>
        <v>1096577</v>
      </c>
      <c r="AO81" s="43">
        <f t="shared" si="47"/>
        <v>4.6442910472681925E-2</v>
      </c>
      <c r="AP81" s="66">
        <f t="shared" si="48"/>
        <v>7395.7548353117609</v>
      </c>
      <c r="AQ81" s="18">
        <v>0</v>
      </c>
      <c r="AR81" s="66">
        <f t="shared" si="49"/>
        <v>944729</v>
      </c>
      <c r="AS81" s="38">
        <f t="shared" si="50"/>
        <v>20510</v>
      </c>
      <c r="AT81" s="38">
        <f t="shared" si="51"/>
        <v>56810.950000000004</v>
      </c>
      <c r="AU81" s="66">
        <f t="shared" si="52"/>
        <v>916823</v>
      </c>
      <c r="AV81" s="20">
        <f t="shared" si="53"/>
        <v>944729</v>
      </c>
      <c r="AX81" s="65">
        <f t="shared" si="54"/>
        <v>1</v>
      </c>
    </row>
    <row r="82" spans="1:50" ht="15" customHeight="1">
      <c r="A82" s="2">
        <v>8</v>
      </c>
      <c r="B82" s="2">
        <v>6500</v>
      </c>
      <c r="C82" s="1" t="s">
        <v>162</v>
      </c>
      <c r="D82" s="35">
        <v>111003</v>
      </c>
      <c r="E82" s="66">
        <v>0</v>
      </c>
      <c r="F82" s="7">
        <v>382</v>
      </c>
      <c r="G82" s="66">
        <v>353</v>
      </c>
      <c r="H82" s="63">
        <v>2.1930000000000001</v>
      </c>
      <c r="I82" s="65">
        <v>151</v>
      </c>
      <c r="J82" s="73">
        <f t="shared" si="28"/>
        <v>0.42780000000000001</v>
      </c>
      <c r="K82" s="65">
        <v>49</v>
      </c>
      <c r="L82" s="65">
        <v>193</v>
      </c>
      <c r="M82" s="61">
        <v>58</v>
      </c>
      <c r="N82" s="41">
        <f t="shared" si="29"/>
        <v>25.3886</v>
      </c>
      <c r="O82" s="41">
        <f t="shared" si="30"/>
        <v>30.0518</v>
      </c>
      <c r="P82" s="3">
        <v>525</v>
      </c>
      <c r="Q82" s="3">
        <v>548</v>
      </c>
      <c r="R82" s="3">
        <v>433</v>
      </c>
      <c r="S82" s="3">
        <v>367</v>
      </c>
      <c r="T82" s="75">
        <v>382</v>
      </c>
      <c r="U82" s="74">
        <f t="shared" si="31"/>
        <v>548</v>
      </c>
      <c r="V82" s="42">
        <f t="shared" si="32"/>
        <v>35.58</v>
      </c>
      <c r="W82" s="68">
        <v>137213</v>
      </c>
      <c r="X82" s="69">
        <v>263619</v>
      </c>
      <c r="Y82" s="8">
        <v>0.46722224195633338</v>
      </c>
      <c r="Z82" s="37">
        <f t="shared" si="33"/>
        <v>817.59810000000004</v>
      </c>
      <c r="AA82" s="65">
        <f t="shared" si="34"/>
        <v>0</v>
      </c>
      <c r="AB82" s="34">
        <f t="shared" si="35"/>
        <v>0.43202299999999999</v>
      </c>
      <c r="AC82" s="34" t="str">
        <f t="shared" si="36"/>
        <v/>
      </c>
      <c r="AD82" s="65" t="str">
        <f t="shared" si="37"/>
        <v/>
      </c>
      <c r="AE82" s="65">
        <f t="shared" si="38"/>
        <v>502.851</v>
      </c>
      <c r="AF82" s="65">
        <f t="shared" si="39"/>
        <v>502.851</v>
      </c>
      <c r="AG82" s="65">
        <f t="shared" si="55"/>
        <v>0</v>
      </c>
      <c r="AH82" s="34" t="str">
        <f t="shared" si="40"/>
        <v/>
      </c>
      <c r="AI82" s="34" t="str">
        <f t="shared" si="41"/>
        <v/>
      </c>
      <c r="AJ82" s="65" t="str">
        <f t="shared" si="42"/>
        <v/>
      </c>
      <c r="AK82" s="37" t="str">
        <f t="shared" si="43"/>
        <v/>
      </c>
      <c r="AL82" s="14">
        <f t="shared" si="44"/>
        <v>502.85</v>
      </c>
      <c r="AM82" s="42">
        <f t="shared" si="45"/>
        <v>560.95000000000005</v>
      </c>
      <c r="AN82" s="60">
        <f t="shared" si="46"/>
        <v>138736</v>
      </c>
      <c r="AO82" s="43">
        <f t="shared" si="47"/>
        <v>4.6442910472681925E-2</v>
      </c>
      <c r="AP82" s="66">
        <f t="shared" si="48"/>
        <v>1288.0012361388879</v>
      </c>
      <c r="AQ82" s="18">
        <v>0</v>
      </c>
      <c r="AR82" s="66">
        <f t="shared" si="49"/>
        <v>112291</v>
      </c>
      <c r="AS82" s="38">
        <f t="shared" si="50"/>
        <v>3530</v>
      </c>
      <c r="AT82" s="38">
        <f t="shared" si="51"/>
        <v>13180.95</v>
      </c>
      <c r="AU82" s="66">
        <f t="shared" si="52"/>
        <v>107473</v>
      </c>
      <c r="AV82" s="20">
        <f t="shared" si="53"/>
        <v>112291</v>
      </c>
      <c r="AX82" s="65">
        <f t="shared" si="54"/>
        <v>1</v>
      </c>
    </row>
    <row r="83" spans="1:50" ht="15" customHeight="1">
      <c r="A83" s="2">
        <v>9</v>
      </c>
      <c r="B83" s="2">
        <v>300</v>
      </c>
      <c r="C83" s="1" t="s">
        <v>40</v>
      </c>
      <c r="D83" s="35">
        <v>174902</v>
      </c>
      <c r="E83" s="66">
        <v>0</v>
      </c>
      <c r="F83" s="7">
        <v>613</v>
      </c>
      <c r="G83" s="66">
        <v>605</v>
      </c>
      <c r="H83" s="63">
        <v>2.5710000000000002</v>
      </c>
      <c r="I83" s="65">
        <v>291</v>
      </c>
      <c r="J83" s="73">
        <f t="shared" si="28"/>
        <v>0.48099999999999998</v>
      </c>
      <c r="K83" s="65">
        <v>50</v>
      </c>
      <c r="L83" s="65">
        <v>277</v>
      </c>
      <c r="M83" s="61">
        <v>60</v>
      </c>
      <c r="N83" s="41">
        <f t="shared" si="29"/>
        <v>18.0505</v>
      </c>
      <c r="O83" s="41">
        <f t="shared" si="30"/>
        <v>21.660599999999999</v>
      </c>
      <c r="P83" s="3">
        <v>382</v>
      </c>
      <c r="Q83" s="3">
        <v>464</v>
      </c>
      <c r="R83" s="3">
        <v>482</v>
      </c>
      <c r="S83" s="3">
        <v>525</v>
      </c>
      <c r="T83" s="75">
        <v>613</v>
      </c>
      <c r="U83" s="74">
        <f t="shared" si="31"/>
        <v>613</v>
      </c>
      <c r="V83" s="42">
        <f t="shared" si="32"/>
        <v>1.31</v>
      </c>
      <c r="W83" s="68">
        <v>263672</v>
      </c>
      <c r="X83" s="69">
        <v>194002</v>
      </c>
      <c r="Y83" s="8">
        <v>1.0007258720889827</v>
      </c>
      <c r="Z83" s="37">
        <f t="shared" si="33"/>
        <v>612.55539999999996</v>
      </c>
      <c r="AA83" s="65">
        <f t="shared" si="34"/>
        <v>0</v>
      </c>
      <c r="AB83" s="34">
        <f t="shared" si="35"/>
        <v>0.43202299999999999</v>
      </c>
      <c r="AC83" s="34" t="str">
        <f t="shared" si="36"/>
        <v/>
      </c>
      <c r="AD83" s="65" t="str">
        <f t="shared" si="37"/>
        <v/>
      </c>
      <c r="AE83" s="65">
        <f t="shared" si="38"/>
        <v>595.33500000000004</v>
      </c>
      <c r="AF83" s="65">
        <f t="shared" si="39"/>
        <v>595.33500000000004</v>
      </c>
      <c r="AG83" s="65">
        <f t="shared" si="55"/>
        <v>0</v>
      </c>
      <c r="AH83" s="34" t="str">
        <f t="shared" si="40"/>
        <v/>
      </c>
      <c r="AI83" s="34" t="str">
        <f t="shared" si="41"/>
        <v/>
      </c>
      <c r="AJ83" s="65" t="str">
        <f t="shared" si="42"/>
        <v/>
      </c>
      <c r="AK83" s="37" t="str">
        <f t="shared" si="43"/>
        <v/>
      </c>
      <c r="AL83" s="14">
        <f t="shared" si="44"/>
        <v>595.34</v>
      </c>
      <c r="AM83" s="42">
        <f t="shared" si="45"/>
        <v>664.13</v>
      </c>
      <c r="AN83" s="60">
        <f t="shared" si="46"/>
        <v>287886</v>
      </c>
      <c r="AO83" s="43">
        <f t="shared" si="47"/>
        <v>4.6442910472681925E-2</v>
      </c>
      <c r="AP83" s="66">
        <f t="shared" si="48"/>
        <v>5247.305796845495</v>
      </c>
      <c r="AQ83" s="18">
        <v>0</v>
      </c>
      <c r="AR83" s="66">
        <f t="shared" si="49"/>
        <v>180149</v>
      </c>
      <c r="AS83" s="38">
        <f t="shared" si="50"/>
        <v>6050</v>
      </c>
      <c r="AT83" s="38">
        <f t="shared" si="51"/>
        <v>9700.1</v>
      </c>
      <c r="AU83" s="66">
        <f t="shared" si="52"/>
        <v>168852</v>
      </c>
      <c r="AV83" s="20">
        <f t="shared" si="53"/>
        <v>180149</v>
      </c>
      <c r="AX83" s="65">
        <f t="shared" si="54"/>
        <v>1</v>
      </c>
    </row>
    <row r="84" spans="1:50" ht="15" customHeight="1">
      <c r="A84" s="2">
        <v>9</v>
      </c>
      <c r="B84" s="2">
        <v>400</v>
      </c>
      <c r="C84" s="1" t="s">
        <v>121</v>
      </c>
      <c r="D84" s="35">
        <v>275878</v>
      </c>
      <c r="E84" s="66">
        <v>0</v>
      </c>
      <c r="F84" s="7">
        <v>862</v>
      </c>
      <c r="G84" s="66">
        <v>979</v>
      </c>
      <c r="H84" s="63">
        <v>2.0510000000000002</v>
      </c>
      <c r="I84" s="65">
        <v>546</v>
      </c>
      <c r="J84" s="73">
        <f t="shared" si="28"/>
        <v>0.55769999999999997</v>
      </c>
      <c r="K84" s="65">
        <v>153</v>
      </c>
      <c r="L84" s="65">
        <v>485</v>
      </c>
      <c r="M84" s="61">
        <v>146</v>
      </c>
      <c r="N84" s="41">
        <f t="shared" si="29"/>
        <v>31.546400000000002</v>
      </c>
      <c r="O84" s="41">
        <f t="shared" si="30"/>
        <v>30.103099999999998</v>
      </c>
      <c r="P84" s="3">
        <v>884</v>
      </c>
      <c r="Q84" s="3">
        <v>862</v>
      </c>
      <c r="R84" s="3">
        <v>923</v>
      </c>
      <c r="S84" s="3">
        <v>810</v>
      </c>
      <c r="T84" s="75">
        <v>862</v>
      </c>
      <c r="U84" s="74">
        <f t="shared" si="31"/>
        <v>923</v>
      </c>
      <c r="V84" s="42">
        <f t="shared" si="32"/>
        <v>0</v>
      </c>
      <c r="W84" s="68">
        <v>670758</v>
      </c>
      <c r="X84" s="69">
        <v>417437</v>
      </c>
      <c r="Y84" s="8">
        <v>2.2699128335729739</v>
      </c>
      <c r="Z84" s="37">
        <f t="shared" si="33"/>
        <v>379.75029999999998</v>
      </c>
      <c r="AA84" s="65">
        <f t="shared" si="34"/>
        <v>0</v>
      </c>
      <c r="AB84" s="34">
        <f t="shared" si="35"/>
        <v>0.43202299999999999</v>
      </c>
      <c r="AC84" s="34" t="str">
        <f t="shared" si="36"/>
        <v/>
      </c>
      <c r="AD84" s="65" t="str">
        <f t="shared" si="37"/>
        <v/>
      </c>
      <c r="AE84" s="65">
        <f t="shared" si="38"/>
        <v>732.59300000000007</v>
      </c>
      <c r="AF84" s="65">
        <f t="shared" si="39"/>
        <v>630</v>
      </c>
      <c r="AG84" s="65">
        <f t="shared" si="55"/>
        <v>0</v>
      </c>
      <c r="AH84" s="34" t="str">
        <f t="shared" si="40"/>
        <v/>
      </c>
      <c r="AI84" s="34" t="str">
        <f t="shared" si="41"/>
        <v/>
      </c>
      <c r="AJ84" s="65" t="str">
        <f t="shared" si="42"/>
        <v/>
      </c>
      <c r="AK84" s="37" t="str">
        <f t="shared" si="43"/>
        <v/>
      </c>
      <c r="AL84" s="14">
        <f t="shared" si="44"/>
        <v>630</v>
      </c>
      <c r="AM84" s="42">
        <f t="shared" si="45"/>
        <v>702.8</v>
      </c>
      <c r="AN84" s="60">
        <f t="shared" si="46"/>
        <v>398258</v>
      </c>
      <c r="AO84" s="43">
        <f t="shared" si="47"/>
        <v>4.6442910472681925E-2</v>
      </c>
      <c r="AP84" s="66">
        <f t="shared" si="48"/>
        <v>5683.683383646814</v>
      </c>
      <c r="AQ84" s="18">
        <v>0</v>
      </c>
      <c r="AR84" s="66">
        <f t="shared" si="49"/>
        <v>281562</v>
      </c>
      <c r="AS84" s="38">
        <f t="shared" si="50"/>
        <v>9790</v>
      </c>
      <c r="AT84" s="38">
        <f t="shared" si="51"/>
        <v>20871.850000000002</v>
      </c>
      <c r="AU84" s="66">
        <f t="shared" si="52"/>
        <v>266088</v>
      </c>
      <c r="AV84" s="20">
        <f t="shared" si="53"/>
        <v>281562</v>
      </c>
      <c r="AX84" s="65">
        <f t="shared" si="54"/>
        <v>1</v>
      </c>
    </row>
    <row r="85" spans="1:50" ht="15" customHeight="1">
      <c r="A85" s="2">
        <v>9</v>
      </c>
      <c r="B85" s="2">
        <v>500</v>
      </c>
      <c r="C85" s="1" t="s">
        <v>152</v>
      </c>
      <c r="D85" s="35">
        <v>2680626</v>
      </c>
      <c r="E85" s="66">
        <v>0</v>
      </c>
      <c r="F85" s="7">
        <v>12124</v>
      </c>
      <c r="G85" s="66">
        <v>12347</v>
      </c>
      <c r="H85" s="63">
        <v>2.4180000000000001</v>
      </c>
      <c r="I85" s="65">
        <v>7339</v>
      </c>
      <c r="J85" s="73">
        <f t="shared" si="28"/>
        <v>0.59440000000000004</v>
      </c>
      <c r="K85" s="65">
        <v>1219</v>
      </c>
      <c r="L85" s="65">
        <v>4917</v>
      </c>
      <c r="M85" s="61">
        <v>1740</v>
      </c>
      <c r="N85" s="41">
        <f t="shared" si="29"/>
        <v>24.791499999999999</v>
      </c>
      <c r="O85" s="41">
        <f t="shared" si="30"/>
        <v>35.3874</v>
      </c>
      <c r="P85" s="3">
        <v>8699</v>
      </c>
      <c r="Q85" s="3">
        <v>11142</v>
      </c>
      <c r="R85" s="3">
        <v>10885</v>
      </c>
      <c r="S85" s="3">
        <v>11201</v>
      </c>
      <c r="T85" s="74">
        <v>12124</v>
      </c>
      <c r="U85" s="74">
        <f t="shared" si="31"/>
        <v>12124</v>
      </c>
      <c r="V85" s="42">
        <f t="shared" si="32"/>
        <v>0</v>
      </c>
      <c r="W85" s="68">
        <v>9297538</v>
      </c>
      <c r="X85" s="69">
        <v>2991517</v>
      </c>
      <c r="Y85" s="8">
        <v>35.976685220163183</v>
      </c>
      <c r="Z85" s="37">
        <f t="shared" si="33"/>
        <v>336.99599999999998</v>
      </c>
      <c r="AA85" s="65">
        <f t="shared" si="34"/>
        <v>0</v>
      </c>
      <c r="AB85" s="34">
        <f t="shared" si="35"/>
        <v>0.43202299999999999</v>
      </c>
      <c r="AC85" s="34" t="str">
        <f t="shared" si="36"/>
        <v/>
      </c>
      <c r="AD85" s="65" t="str">
        <f t="shared" si="37"/>
        <v/>
      </c>
      <c r="AE85" s="65" t="str">
        <f t="shared" si="38"/>
        <v/>
      </c>
      <c r="AF85" s="65" t="str">
        <f t="shared" si="39"/>
        <v/>
      </c>
      <c r="AG85" s="65">
        <f t="shared" si="55"/>
        <v>0</v>
      </c>
      <c r="AH85" s="34">
        <f t="shared" si="40"/>
        <v>625.79345736999994</v>
      </c>
      <c r="AI85" s="34" t="str">
        <f t="shared" si="41"/>
        <v/>
      </c>
      <c r="AJ85" s="65" t="str">
        <f t="shared" si="42"/>
        <v/>
      </c>
      <c r="AK85" s="37" t="str">
        <f t="shared" si="43"/>
        <v/>
      </c>
      <c r="AL85" s="14">
        <f t="shared" si="44"/>
        <v>625.79</v>
      </c>
      <c r="AM85" s="42">
        <f t="shared" si="45"/>
        <v>698.1</v>
      </c>
      <c r="AN85" s="60">
        <f t="shared" si="46"/>
        <v>4602690</v>
      </c>
      <c r="AO85" s="43">
        <f t="shared" si="47"/>
        <v>4.6442910472681925E-2</v>
      </c>
      <c r="AP85" s="66">
        <f t="shared" si="48"/>
        <v>89266.246274764912</v>
      </c>
      <c r="AQ85" s="18">
        <v>0</v>
      </c>
      <c r="AR85" s="66">
        <f t="shared" si="49"/>
        <v>2769892</v>
      </c>
      <c r="AS85" s="38">
        <f t="shared" si="50"/>
        <v>123470</v>
      </c>
      <c r="AT85" s="38">
        <f t="shared" si="51"/>
        <v>149575.85</v>
      </c>
      <c r="AU85" s="66">
        <f t="shared" si="52"/>
        <v>2557156</v>
      </c>
      <c r="AV85" s="20">
        <f t="shared" si="53"/>
        <v>2769892</v>
      </c>
      <c r="AX85" s="65">
        <f t="shared" si="54"/>
        <v>1</v>
      </c>
    </row>
    <row r="86" spans="1:50" ht="15" customHeight="1">
      <c r="A86" s="2">
        <v>9</v>
      </c>
      <c r="B86" s="2">
        <v>600</v>
      </c>
      <c r="C86" s="1" t="s">
        <v>173</v>
      </c>
      <c r="D86" s="35">
        <v>29373</v>
      </c>
      <c r="E86" s="66">
        <v>0</v>
      </c>
      <c r="F86" s="7">
        <v>234</v>
      </c>
      <c r="G86" s="66">
        <v>240</v>
      </c>
      <c r="H86" s="63">
        <v>1.778</v>
      </c>
      <c r="I86" s="65">
        <v>59</v>
      </c>
      <c r="J86" s="73">
        <f t="shared" si="28"/>
        <v>0.24579999999999999</v>
      </c>
      <c r="K86" s="65">
        <v>19</v>
      </c>
      <c r="L86" s="65">
        <v>181</v>
      </c>
      <c r="M86" s="61">
        <v>39</v>
      </c>
      <c r="N86" s="41">
        <f t="shared" si="29"/>
        <v>10.497199999999999</v>
      </c>
      <c r="O86" s="41">
        <f t="shared" si="30"/>
        <v>21.547000000000001</v>
      </c>
      <c r="P86" s="3">
        <v>181</v>
      </c>
      <c r="Q86" s="3">
        <v>229</v>
      </c>
      <c r="R86" s="3">
        <v>221</v>
      </c>
      <c r="S86" s="3">
        <v>143</v>
      </c>
      <c r="T86" s="75">
        <v>234</v>
      </c>
      <c r="U86" s="74">
        <f t="shared" si="31"/>
        <v>234</v>
      </c>
      <c r="V86" s="42">
        <f t="shared" si="32"/>
        <v>0</v>
      </c>
      <c r="W86" s="68">
        <v>178093</v>
      </c>
      <c r="X86" s="69">
        <v>129931</v>
      </c>
      <c r="Y86" s="8">
        <v>1.9993814643156649</v>
      </c>
      <c r="Z86" s="37">
        <f t="shared" si="33"/>
        <v>117.03619999999999</v>
      </c>
      <c r="AA86" s="65">
        <f t="shared" si="34"/>
        <v>0</v>
      </c>
      <c r="AB86" s="34">
        <f t="shared" si="35"/>
        <v>0.43202299999999999</v>
      </c>
      <c r="AC86" s="34" t="str">
        <f t="shared" si="36"/>
        <v/>
      </c>
      <c r="AD86" s="65" t="str">
        <f t="shared" si="37"/>
        <v/>
      </c>
      <c r="AE86" s="65">
        <f t="shared" si="38"/>
        <v>461.38</v>
      </c>
      <c r="AF86" s="65">
        <f t="shared" si="39"/>
        <v>461.38</v>
      </c>
      <c r="AG86" s="65">
        <f t="shared" si="55"/>
        <v>0</v>
      </c>
      <c r="AH86" s="34" t="str">
        <f t="shared" si="40"/>
        <v/>
      </c>
      <c r="AI86" s="34" t="str">
        <f t="shared" si="41"/>
        <v/>
      </c>
      <c r="AJ86" s="65" t="str">
        <f t="shared" si="42"/>
        <v/>
      </c>
      <c r="AK86" s="37" t="str">
        <f t="shared" si="43"/>
        <v/>
      </c>
      <c r="AL86" s="14">
        <f t="shared" si="44"/>
        <v>461.38</v>
      </c>
      <c r="AM86" s="42">
        <f t="shared" si="45"/>
        <v>514.69000000000005</v>
      </c>
      <c r="AN86" s="60">
        <f t="shared" si="46"/>
        <v>46585</v>
      </c>
      <c r="AO86" s="43">
        <f t="shared" si="47"/>
        <v>4.6442910472681925E-2</v>
      </c>
      <c r="AP86" s="66">
        <f t="shared" si="48"/>
        <v>799.37537505580133</v>
      </c>
      <c r="AQ86" s="18">
        <v>0</v>
      </c>
      <c r="AR86" s="66">
        <f t="shared" si="49"/>
        <v>30172</v>
      </c>
      <c r="AS86" s="38">
        <f t="shared" si="50"/>
        <v>2400</v>
      </c>
      <c r="AT86" s="38">
        <f t="shared" si="51"/>
        <v>6496.55</v>
      </c>
      <c r="AU86" s="66">
        <f t="shared" si="52"/>
        <v>26973</v>
      </c>
      <c r="AV86" s="20">
        <f t="shared" si="53"/>
        <v>30172</v>
      </c>
      <c r="AX86" s="65">
        <f t="shared" si="54"/>
        <v>1</v>
      </c>
    </row>
    <row r="87" spans="1:50" ht="15" customHeight="1">
      <c r="A87" s="2">
        <v>9</v>
      </c>
      <c r="B87" s="2">
        <v>1000</v>
      </c>
      <c r="C87" s="1" t="s">
        <v>412</v>
      </c>
      <c r="D87" s="35">
        <v>30841</v>
      </c>
      <c r="E87" s="66">
        <v>0</v>
      </c>
      <c r="F87" s="7">
        <v>180</v>
      </c>
      <c r="G87" s="66">
        <v>173</v>
      </c>
      <c r="H87" s="63">
        <v>2.2759999999999998</v>
      </c>
      <c r="I87" s="65">
        <v>61</v>
      </c>
      <c r="J87" s="73">
        <f t="shared" si="28"/>
        <v>0.35260000000000002</v>
      </c>
      <c r="K87" s="65">
        <v>19</v>
      </c>
      <c r="L87" s="65">
        <v>81</v>
      </c>
      <c r="M87" s="61">
        <v>22</v>
      </c>
      <c r="N87" s="41">
        <f t="shared" si="29"/>
        <v>23.456800000000001</v>
      </c>
      <c r="O87" s="41">
        <f t="shared" si="30"/>
        <v>27.160499999999999</v>
      </c>
      <c r="P87" s="3">
        <v>173</v>
      </c>
      <c r="Q87" s="3">
        <v>174</v>
      </c>
      <c r="R87" s="3">
        <v>190</v>
      </c>
      <c r="S87" s="3">
        <v>168</v>
      </c>
      <c r="T87" s="75">
        <v>180</v>
      </c>
      <c r="U87" s="74">
        <f t="shared" si="31"/>
        <v>190</v>
      </c>
      <c r="V87" s="42">
        <f t="shared" si="32"/>
        <v>8.9499999999999993</v>
      </c>
      <c r="W87" s="68">
        <v>68036</v>
      </c>
      <c r="X87" s="69">
        <v>104860</v>
      </c>
      <c r="Y87" s="8">
        <v>0.38335081089178791</v>
      </c>
      <c r="Z87" s="37">
        <f t="shared" si="33"/>
        <v>469.54379999999998</v>
      </c>
      <c r="AA87" s="65">
        <f t="shared" si="34"/>
        <v>0</v>
      </c>
      <c r="AB87" s="34">
        <f t="shared" si="35"/>
        <v>0.43202299999999999</v>
      </c>
      <c r="AC87" s="34" t="str">
        <f t="shared" si="36"/>
        <v/>
      </c>
      <c r="AD87" s="65" t="str">
        <f t="shared" si="37"/>
        <v/>
      </c>
      <c r="AE87" s="65">
        <f t="shared" si="38"/>
        <v>436.791</v>
      </c>
      <c r="AF87" s="65">
        <f t="shared" si="39"/>
        <v>436.791</v>
      </c>
      <c r="AG87" s="65">
        <f t="shared" si="55"/>
        <v>0</v>
      </c>
      <c r="AH87" s="34" t="str">
        <f t="shared" si="40"/>
        <v/>
      </c>
      <c r="AI87" s="34" t="str">
        <f t="shared" si="41"/>
        <v/>
      </c>
      <c r="AJ87" s="65" t="str">
        <f t="shared" si="42"/>
        <v/>
      </c>
      <c r="AK87" s="37" t="str">
        <f t="shared" si="43"/>
        <v/>
      </c>
      <c r="AL87" s="14">
        <f t="shared" si="44"/>
        <v>436.79</v>
      </c>
      <c r="AM87" s="42">
        <f t="shared" si="45"/>
        <v>487.26</v>
      </c>
      <c r="AN87" s="60">
        <f t="shared" si="46"/>
        <v>54903</v>
      </c>
      <c r="AO87" s="43">
        <f t="shared" si="47"/>
        <v>4.6442910472681925E-2</v>
      </c>
      <c r="AP87" s="66">
        <f t="shared" si="48"/>
        <v>1117.5093117936724</v>
      </c>
      <c r="AQ87" s="18">
        <v>0</v>
      </c>
      <c r="AR87" s="66">
        <f t="shared" si="49"/>
        <v>31959</v>
      </c>
      <c r="AS87" s="38">
        <f t="shared" si="50"/>
        <v>1730</v>
      </c>
      <c r="AT87" s="38">
        <f t="shared" si="51"/>
        <v>5243</v>
      </c>
      <c r="AU87" s="66">
        <f t="shared" si="52"/>
        <v>29111</v>
      </c>
      <c r="AV87" s="20">
        <f t="shared" si="53"/>
        <v>31959</v>
      </c>
      <c r="AX87" s="65">
        <f t="shared" si="54"/>
        <v>1</v>
      </c>
    </row>
    <row r="88" spans="1:50" ht="15" customHeight="1">
      <c r="A88" s="2">
        <v>9</v>
      </c>
      <c r="B88" s="2">
        <v>1200</v>
      </c>
      <c r="C88" s="1" t="s">
        <v>535</v>
      </c>
      <c r="D88" s="35">
        <v>912711</v>
      </c>
      <c r="E88" s="66">
        <v>0</v>
      </c>
      <c r="F88" s="7">
        <v>2751</v>
      </c>
      <c r="G88" s="66">
        <v>2794</v>
      </c>
      <c r="H88" s="63">
        <v>1.982</v>
      </c>
      <c r="I88" s="65">
        <v>1914</v>
      </c>
      <c r="J88" s="73">
        <f t="shared" si="28"/>
        <v>0.68500000000000005</v>
      </c>
      <c r="K88" s="65">
        <v>169</v>
      </c>
      <c r="L88" s="65">
        <v>744</v>
      </c>
      <c r="M88" s="61">
        <v>111</v>
      </c>
      <c r="N88" s="41">
        <f t="shared" si="29"/>
        <v>22.7151</v>
      </c>
      <c r="O88" s="41">
        <f t="shared" si="30"/>
        <v>14.9194</v>
      </c>
      <c r="P88" s="3">
        <v>1400</v>
      </c>
      <c r="Q88" s="3">
        <v>1408</v>
      </c>
      <c r="R88" s="3">
        <v>1206</v>
      </c>
      <c r="S88" s="3">
        <v>2239</v>
      </c>
      <c r="T88" s="74">
        <v>2751</v>
      </c>
      <c r="U88" s="74">
        <f t="shared" si="31"/>
        <v>2751</v>
      </c>
      <c r="V88" s="42">
        <f t="shared" si="32"/>
        <v>0</v>
      </c>
      <c r="W88" s="68">
        <v>954258</v>
      </c>
      <c r="X88" s="69">
        <v>618469</v>
      </c>
      <c r="Y88" s="8">
        <v>3.6572555548519916</v>
      </c>
      <c r="Z88" s="37">
        <f t="shared" si="33"/>
        <v>752.20339999999999</v>
      </c>
      <c r="AA88" s="65">
        <f t="shared" si="34"/>
        <v>0</v>
      </c>
      <c r="AB88" s="34">
        <f t="shared" si="35"/>
        <v>0.43202299999999999</v>
      </c>
      <c r="AC88" s="34">
        <f t="shared" si="36"/>
        <v>0.58799999999999997</v>
      </c>
      <c r="AD88" s="65" t="str">
        <f t="shared" si="37"/>
        <v/>
      </c>
      <c r="AE88" s="65" t="str">
        <f t="shared" si="38"/>
        <v/>
      </c>
      <c r="AF88" s="65" t="str">
        <f t="shared" si="39"/>
        <v/>
      </c>
      <c r="AG88" s="65">
        <f t="shared" si="55"/>
        <v>667.25060408999991</v>
      </c>
      <c r="AH88" s="34" t="str">
        <f t="shared" si="40"/>
        <v/>
      </c>
      <c r="AI88" s="34">
        <f t="shared" si="41"/>
        <v>651.90335520491999</v>
      </c>
      <c r="AJ88" s="65" t="str">
        <f t="shared" si="42"/>
        <v/>
      </c>
      <c r="AK88" s="37">
        <f t="shared" si="43"/>
        <v>1</v>
      </c>
      <c r="AL88" s="14">
        <f t="shared" si="44"/>
        <v>651.9</v>
      </c>
      <c r="AM88" s="42">
        <f t="shared" si="45"/>
        <v>727.23</v>
      </c>
      <c r="AN88" s="60">
        <f t="shared" si="46"/>
        <v>1619619</v>
      </c>
      <c r="AO88" s="43">
        <f t="shared" si="47"/>
        <v>4.6442910472681925E-2</v>
      </c>
      <c r="AP88" s="66">
        <f t="shared" si="48"/>
        <v>32830.864956422636</v>
      </c>
      <c r="AQ88" s="18">
        <v>0</v>
      </c>
      <c r="AR88" s="66">
        <f t="shared" si="49"/>
        <v>945542</v>
      </c>
      <c r="AS88" s="38">
        <f t="shared" si="50"/>
        <v>27940</v>
      </c>
      <c r="AT88" s="38">
        <f t="shared" si="51"/>
        <v>30923.45</v>
      </c>
      <c r="AU88" s="66">
        <f t="shared" si="52"/>
        <v>884771</v>
      </c>
      <c r="AV88" s="20">
        <f t="shared" si="53"/>
        <v>945542</v>
      </c>
      <c r="AX88" s="65">
        <f t="shared" si="54"/>
        <v>1</v>
      </c>
    </row>
    <row r="89" spans="1:50" ht="15" customHeight="1">
      <c r="A89" s="2">
        <v>9</v>
      </c>
      <c r="B89" s="2">
        <v>1500</v>
      </c>
      <c r="C89" s="1" t="s">
        <v>688</v>
      </c>
      <c r="D89" s="35">
        <v>226195</v>
      </c>
      <c r="E89" s="66">
        <v>0</v>
      </c>
      <c r="F89" s="7">
        <v>991</v>
      </c>
      <c r="G89" s="66">
        <v>992</v>
      </c>
      <c r="H89" s="63">
        <v>2.282</v>
      </c>
      <c r="I89" s="65">
        <v>207</v>
      </c>
      <c r="J89" s="73">
        <f t="shared" si="28"/>
        <v>0.2087</v>
      </c>
      <c r="K89" s="65">
        <v>85</v>
      </c>
      <c r="L89" s="65">
        <v>515</v>
      </c>
      <c r="M89" s="61">
        <v>252</v>
      </c>
      <c r="N89" s="41">
        <f t="shared" si="29"/>
        <v>16.504899999999999</v>
      </c>
      <c r="O89" s="41">
        <f t="shared" si="30"/>
        <v>48.931999999999995</v>
      </c>
      <c r="P89" s="3">
        <v>1132</v>
      </c>
      <c r="Q89" s="3">
        <v>1050</v>
      </c>
      <c r="R89" s="3">
        <v>878</v>
      </c>
      <c r="S89" s="3">
        <v>838</v>
      </c>
      <c r="T89" s="75">
        <v>991</v>
      </c>
      <c r="U89" s="74">
        <f t="shared" si="31"/>
        <v>1132</v>
      </c>
      <c r="V89" s="42">
        <f t="shared" si="32"/>
        <v>12.37</v>
      </c>
      <c r="W89" s="68">
        <v>851872</v>
      </c>
      <c r="X89" s="69">
        <v>287832</v>
      </c>
      <c r="Y89" s="8">
        <v>0.84424947142612239</v>
      </c>
      <c r="Z89" s="37">
        <f t="shared" si="33"/>
        <v>1173.8236999999999</v>
      </c>
      <c r="AA89" s="65">
        <f t="shared" si="34"/>
        <v>0</v>
      </c>
      <c r="AB89" s="34">
        <f t="shared" si="35"/>
        <v>0.43202299999999999</v>
      </c>
      <c r="AC89" s="34" t="str">
        <f t="shared" si="36"/>
        <v/>
      </c>
      <c r="AD89" s="65" t="str">
        <f t="shared" si="37"/>
        <v/>
      </c>
      <c r="AE89" s="65">
        <f t="shared" si="38"/>
        <v>737.36400000000003</v>
      </c>
      <c r="AF89" s="65">
        <f t="shared" si="39"/>
        <v>630</v>
      </c>
      <c r="AG89" s="65">
        <f t="shared" si="55"/>
        <v>0</v>
      </c>
      <c r="AH89" s="34" t="str">
        <f t="shared" si="40"/>
        <v/>
      </c>
      <c r="AI89" s="34" t="str">
        <f t="shared" si="41"/>
        <v/>
      </c>
      <c r="AJ89" s="65" t="str">
        <f t="shared" si="42"/>
        <v/>
      </c>
      <c r="AK89" s="37" t="str">
        <f t="shared" si="43"/>
        <v/>
      </c>
      <c r="AL89" s="14">
        <f t="shared" si="44"/>
        <v>630</v>
      </c>
      <c r="AM89" s="42">
        <f t="shared" si="45"/>
        <v>702.8</v>
      </c>
      <c r="AN89" s="60">
        <f t="shared" si="46"/>
        <v>329149</v>
      </c>
      <c r="AO89" s="43">
        <f t="shared" si="47"/>
        <v>4.6442910472681925E-2</v>
      </c>
      <c r="AP89" s="66">
        <f t="shared" si="48"/>
        <v>4781.483404804495</v>
      </c>
      <c r="AQ89" s="18">
        <v>0</v>
      </c>
      <c r="AR89" s="66">
        <f t="shared" si="49"/>
        <v>230976</v>
      </c>
      <c r="AS89" s="38">
        <f t="shared" si="50"/>
        <v>9920</v>
      </c>
      <c r="AT89" s="38">
        <f t="shared" si="51"/>
        <v>14391.6</v>
      </c>
      <c r="AU89" s="66">
        <f t="shared" si="52"/>
        <v>216275</v>
      </c>
      <c r="AV89" s="20">
        <f t="shared" si="53"/>
        <v>230976</v>
      </c>
      <c r="AX89" s="65">
        <f t="shared" si="54"/>
        <v>1</v>
      </c>
    </row>
    <row r="90" spans="1:50" ht="15" customHeight="1">
      <c r="A90" s="2">
        <v>9</v>
      </c>
      <c r="B90" s="2">
        <v>1700</v>
      </c>
      <c r="C90" s="1" t="s">
        <v>844</v>
      </c>
      <c r="D90" s="35">
        <v>57909</v>
      </c>
      <c r="E90" s="66">
        <v>0</v>
      </c>
      <c r="F90" s="7">
        <v>399</v>
      </c>
      <c r="G90" s="66">
        <v>418</v>
      </c>
      <c r="H90" s="63">
        <v>2.5030000000000001</v>
      </c>
      <c r="I90" s="65">
        <v>121</v>
      </c>
      <c r="J90" s="73">
        <f t="shared" si="28"/>
        <v>0.28949999999999998</v>
      </c>
      <c r="K90" s="65">
        <v>8</v>
      </c>
      <c r="L90" s="65">
        <v>171</v>
      </c>
      <c r="M90" s="61">
        <v>33</v>
      </c>
      <c r="N90" s="41">
        <f t="shared" si="29"/>
        <v>4.6783999999999999</v>
      </c>
      <c r="O90" s="41">
        <f t="shared" si="30"/>
        <v>19.298199999999998</v>
      </c>
      <c r="P90" s="3">
        <v>147</v>
      </c>
      <c r="Q90" s="3">
        <v>333</v>
      </c>
      <c r="R90" s="3">
        <v>296</v>
      </c>
      <c r="S90" s="3">
        <v>308</v>
      </c>
      <c r="T90" s="75">
        <v>399</v>
      </c>
      <c r="U90" s="74">
        <f t="shared" si="31"/>
        <v>399</v>
      </c>
      <c r="V90" s="42">
        <f t="shared" si="32"/>
        <v>0</v>
      </c>
      <c r="W90" s="68">
        <v>352366</v>
      </c>
      <c r="X90" s="69">
        <v>129330</v>
      </c>
      <c r="Y90" s="8">
        <v>1.5003081095356425</v>
      </c>
      <c r="Z90" s="37">
        <f t="shared" si="33"/>
        <v>265.94540000000001</v>
      </c>
      <c r="AA90" s="65">
        <f t="shared" si="34"/>
        <v>0</v>
      </c>
      <c r="AB90" s="34">
        <f t="shared" si="35"/>
        <v>0.43202299999999999</v>
      </c>
      <c r="AC90" s="34" t="str">
        <f t="shared" si="36"/>
        <v/>
      </c>
      <c r="AD90" s="65" t="str">
        <f t="shared" si="37"/>
        <v/>
      </c>
      <c r="AE90" s="65">
        <f t="shared" si="38"/>
        <v>526.70600000000002</v>
      </c>
      <c r="AF90" s="65">
        <f t="shared" si="39"/>
        <v>526.70600000000002</v>
      </c>
      <c r="AG90" s="65">
        <f t="shared" si="55"/>
        <v>0</v>
      </c>
      <c r="AH90" s="34" t="str">
        <f t="shared" si="40"/>
        <v/>
      </c>
      <c r="AI90" s="34" t="str">
        <f t="shared" si="41"/>
        <v/>
      </c>
      <c r="AJ90" s="65" t="str">
        <f t="shared" si="42"/>
        <v/>
      </c>
      <c r="AK90" s="37" t="str">
        <f t="shared" si="43"/>
        <v/>
      </c>
      <c r="AL90" s="14">
        <f t="shared" si="44"/>
        <v>526.71</v>
      </c>
      <c r="AM90" s="42">
        <f t="shared" si="45"/>
        <v>587.57000000000005</v>
      </c>
      <c r="AN90" s="60">
        <f t="shared" si="46"/>
        <v>93374</v>
      </c>
      <c r="AO90" s="43">
        <f t="shared" si="47"/>
        <v>4.6442910472681925E-2</v>
      </c>
      <c r="AP90" s="66">
        <f t="shared" si="48"/>
        <v>1647.0978199136646</v>
      </c>
      <c r="AQ90" s="18">
        <v>0</v>
      </c>
      <c r="AR90" s="66">
        <f t="shared" si="49"/>
        <v>59556</v>
      </c>
      <c r="AS90" s="38">
        <f t="shared" si="50"/>
        <v>4180</v>
      </c>
      <c r="AT90" s="38">
        <f t="shared" si="51"/>
        <v>6466.5</v>
      </c>
      <c r="AU90" s="66">
        <f t="shared" si="52"/>
        <v>53729</v>
      </c>
      <c r="AV90" s="20">
        <f t="shared" si="53"/>
        <v>59556</v>
      </c>
      <c r="AX90" s="65">
        <f t="shared" si="54"/>
        <v>1</v>
      </c>
    </row>
    <row r="91" spans="1:50" ht="15" customHeight="1">
      <c r="A91" s="2">
        <v>9</v>
      </c>
      <c r="B91" s="2">
        <v>1800</v>
      </c>
      <c r="C91" s="1" t="s">
        <v>845</v>
      </c>
      <c r="D91" s="35">
        <v>14220</v>
      </c>
      <c r="E91" s="66">
        <v>0</v>
      </c>
      <c r="F91" s="7">
        <v>127</v>
      </c>
      <c r="G91" s="66">
        <v>126</v>
      </c>
      <c r="H91" s="63">
        <v>2.4710000000000001</v>
      </c>
      <c r="I91" s="65">
        <v>28</v>
      </c>
      <c r="J91" s="73">
        <f t="shared" si="28"/>
        <v>0.22220000000000001</v>
      </c>
      <c r="K91" s="65">
        <v>4</v>
      </c>
      <c r="L91" s="65">
        <v>80</v>
      </c>
      <c r="M91" s="61">
        <v>28</v>
      </c>
      <c r="N91" s="41">
        <f t="shared" si="29"/>
        <v>5</v>
      </c>
      <c r="O91" s="41">
        <f t="shared" si="30"/>
        <v>35</v>
      </c>
      <c r="P91" s="3">
        <v>132</v>
      </c>
      <c r="Q91" s="3">
        <v>162</v>
      </c>
      <c r="R91" s="3">
        <v>144</v>
      </c>
      <c r="S91" s="3">
        <v>93</v>
      </c>
      <c r="T91" s="75">
        <v>127</v>
      </c>
      <c r="U91" s="74">
        <f t="shared" si="31"/>
        <v>162</v>
      </c>
      <c r="V91" s="42">
        <f t="shared" si="32"/>
        <v>22.22</v>
      </c>
      <c r="W91" s="68">
        <v>62618</v>
      </c>
      <c r="X91" s="69">
        <v>30523</v>
      </c>
      <c r="Y91" s="8">
        <v>1.5464461611405149</v>
      </c>
      <c r="Z91" s="37">
        <f t="shared" si="33"/>
        <v>82.123800000000003</v>
      </c>
      <c r="AA91" s="65">
        <f t="shared" si="34"/>
        <v>0</v>
      </c>
      <c r="AB91" s="34">
        <f t="shared" si="35"/>
        <v>0.43202299999999999</v>
      </c>
      <c r="AC91" s="34" t="str">
        <f t="shared" si="36"/>
        <v/>
      </c>
      <c r="AD91" s="65" t="str">
        <f t="shared" si="37"/>
        <v/>
      </c>
      <c r="AE91" s="65">
        <f t="shared" si="38"/>
        <v>419.54199999999997</v>
      </c>
      <c r="AF91" s="65">
        <f t="shared" si="39"/>
        <v>419.54199999999997</v>
      </c>
      <c r="AG91" s="65">
        <f t="shared" si="55"/>
        <v>0</v>
      </c>
      <c r="AH91" s="34" t="str">
        <f t="shared" si="40"/>
        <v/>
      </c>
      <c r="AI91" s="34" t="str">
        <f t="shared" si="41"/>
        <v/>
      </c>
      <c r="AJ91" s="65" t="str">
        <f t="shared" si="42"/>
        <v/>
      </c>
      <c r="AK91" s="37" t="str">
        <f t="shared" si="43"/>
        <v/>
      </c>
      <c r="AL91" s="14">
        <f t="shared" si="44"/>
        <v>419.54</v>
      </c>
      <c r="AM91" s="42">
        <f t="shared" si="45"/>
        <v>468.02</v>
      </c>
      <c r="AN91" s="60">
        <f t="shared" si="46"/>
        <v>31918</v>
      </c>
      <c r="AO91" s="43">
        <f t="shared" si="47"/>
        <v>4.6442910472681925E-2</v>
      </c>
      <c r="AP91" s="66">
        <f t="shared" si="48"/>
        <v>821.94662954552473</v>
      </c>
      <c r="AQ91" s="18">
        <v>0</v>
      </c>
      <c r="AR91" s="66">
        <f t="shared" si="49"/>
        <v>15042</v>
      </c>
      <c r="AS91" s="38">
        <f t="shared" si="50"/>
        <v>1260</v>
      </c>
      <c r="AT91" s="38">
        <f t="shared" si="51"/>
        <v>1526.15</v>
      </c>
      <c r="AU91" s="66">
        <f t="shared" si="52"/>
        <v>12960</v>
      </c>
      <c r="AV91" s="20">
        <f t="shared" si="53"/>
        <v>15042</v>
      </c>
      <c r="AX91" s="65">
        <f t="shared" si="54"/>
        <v>1</v>
      </c>
    </row>
    <row r="92" spans="1:50" ht="15" customHeight="1">
      <c r="A92" s="2">
        <v>10</v>
      </c>
      <c r="B92" s="2">
        <v>200</v>
      </c>
      <c r="C92" s="1" t="s">
        <v>122</v>
      </c>
      <c r="D92" s="35">
        <v>150910</v>
      </c>
      <c r="E92" s="66">
        <v>0</v>
      </c>
      <c r="F92" s="7">
        <v>3724</v>
      </c>
      <c r="G92" s="66">
        <v>4727</v>
      </c>
      <c r="H92" s="63">
        <v>3.069</v>
      </c>
      <c r="I92" s="65">
        <v>266</v>
      </c>
      <c r="J92" s="73">
        <f t="shared" si="28"/>
        <v>5.6300000000000003E-2</v>
      </c>
      <c r="K92" s="65">
        <v>165</v>
      </c>
      <c r="L92" s="65">
        <v>1538</v>
      </c>
      <c r="M92" s="61">
        <v>54</v>
      </c>
      <c r="N92" s="41">
        <f t="shared" si="29"/>
        <v>10.728200000000001</v>
      </c>
      <c r="O92" s="41">
        <f t="shared" si="30"/>
        <v>3.5111000000000003</v>
      </c>
      <c r="P92" s="3">
        <v>669</v>
      </c>
      <c r="Q92" s="3">
        <v>642</v>
      </c>
      <c r="R92" s="3">
        <v>744</v>
      </c>
      <c r="S92" s="3">
        <v>1266</v>
      </c>
      <c r="T92" s="74">
        <v>3724</v>
      </c>
      <c r="U92" s="74">
        <f t="shared" si="31"/>
        <v>3724</v>
      </c>
      <c r="V92" s="42">
        <f t="shared" si="32"/>
        <v>0</v>
      </c>
      <c r="W92" s="68">
        <v>5667314</v>
      </c>
      <c r="X92" s="69">
        <v>2713277</v>
      </c>
      <c r="Y92" s="8">
        <v>4.1722417246720838</v>
      </c>
      <c r="Z92" s="37">
        <f t="shared" si="33"/>
        <v>892.56569999999999</v>
      </c>
      <c r="AA92" s="65">
        <f t="shared" si="34"/>
        <v>0</v>
      </c>
      <c r="AB92" s="34">
        <f t="shared" si="35"/>
        <v>0.43202299999999999</v>
      </c>
      <c r="AC92" s="34" t="str">
        <f t="shared" si="36"/>
        <v/>
      </c>
      <c r="AD92" s="65" t="str">
        <f t="shared" si="37"/>
        <v/>
      </c>
      <c r="AE92" s="65" t="str">
        <f t="shared" si="38"/>
        <v/>
      </c>
      <c r="AF92" s="65" t="str">
        <f t="shared" si="39"/>
        <v/>
      </c>
      <c r="AG92" s="65">
        <f t="shared" si="55"/>
        <v>530.75483237999981</v>
      </c>
      <c r="AH92" s="34" t="str">
        <f t="shared" si="40"/>
        <v/>
      </c>
      <c r="AI92" s="34" t="str">
        <f t="shared" si="41"/>
        <v/>
      </c>
      <c r="AJ92" s="65" t="str">
        <f t="shared" si="42"/>
        <v/>
      </c>
      <c r="AK92" s="37" t="str">
        <f t="shared" si="43"/>
        <v/>
      </c>
      <c r="AL92" s="14">
        <f t="shared" si="44"/>
        <v>530.75</v>
      </c>
      <c r="AM92" s="42">
        <f t="shared" si="45"/>
        <v>592.08000000000004</v>
      </c>
      <c r="AN92" s="60">
        <f t="shared" si="46"/>
        <v>350352</v>
      </c>
      <c r="AO92" s="43">
        <f t="shared" si="47"/>
        <v>4.6442910472681925E-2</v>
      </c>
      <c r="AP92" s="66">
        <f t="shared" si="48"/>
        <v>9262.6669504926285</v>
      </c>
      <c r="AQ92" s="18">
        <v>0</v>
      </c>
      <c r="AR92" s="66">
        <f t="shared" si="49"/>
        <v>160173</v>
      </c>
      <c r="AS92" s="38">
        <f t="shared" si="50"/>
        <v>47270</v>
      </c>
      <c r="AT92" s="38">
        <f t="shared" si="51"/>
        <v>135663.85</v>
      </c>
      <c r="AU92" s="66">
        <f t="shared" si="52"/>
        <v>103640</v>
      </c>
      <c r="AV92" s="20">
        <f t="shared" si="53"/>
        <v>160173</v>
      </c>
      <c r="AX92" s="65">
        <f t="shared" si="54"/>
        <v>1</v>
      </c>
    </row>
    <row r="93" spans="1:50" ht="15" customHeight="1">
      <c r="A93" s="2">
        <v>10</v>
      </c>
      <c r="B93" s="2">
        <v>400</v>
      </c>
      <c r="C93" s="1" t="s">
        <v>131</v>
      </c>
      <c r="D93" s="35">
        <v>22293</v>
      </c>
      <c r="E93" s="66">
        <v>0</v>
      </c>
      <c r="F93" s="7">
        <v>23770</v>
      </c>
      <c r="G93" s="66">
        <v>27622</v>
      </c>
      <c r="H93" s="63">
        <v>2.702</v>
      </c>
      <c r="I93" s="65">
        <v>13385</v>
      </c>
      <c r="J93" s="73">
        <f t="shared" si="28"/>
        <v>0.48459999999999998</v>
      </c>
      <c r="K93" s="65">
        <v>488</v>
      </c>
      <c r="L93" s="65">
        <v>10004</v>
      </c>
      <c r="M93" s="61">
        <v>509</v>
      </c>
      <c r="N93" s="41">
        <f t="shared" si="29"/>
        <v>4.8780000000000001</v>
      </c>
      <c r="O93" s="41">
        <f t="shared" si="30"/>
        <v>5.0880000000000001</v>
      </c>
      <c r="P93" s="3">
        <v>4352</v>
      </c>
      <c r="Q93" s="3">
        <v>8346</v>
      </c>
      <c r="R93" s="3">
        <v>11339</v>
      </c>
      <c r="S93" s="3">
        <v>17449</v>
      </c>
      <c r="T93" s="74">
        <v>23770</v>
      </c>
      <c r="U93" s="74">
        <f t="shared" si="31"/>
        <v>23770</v>
      </c>
      <c r="V93" s="42">
        <f t="shared" si="32"/>
        <v>0</v>
      </c>
      <c r="W93" s="68">
        <v>35049237</v>
      </c>
      <c r="X93" s="69">
        <v>9201870</v>
      </c>
      <c r="Y93" s="8">
        <v>17.769370360017113</v>
      </c>
      <c r="Z93" s="37">
        <f t="shared" si="33"/>
        <v>1337.6950999999999</v>
      </c>
      <c r="AA93" s="65">
        <f t="shared" si="34"/>
        <v>0</v>
      </c>
      <c r="AB93" s="34">
        <f t="shared" si="35"/>
        <v>0.43202299999999999</v>
      </c>
      <c r="AC93" s="34" t="str">
        <f t="shared" si="36"/>
        <v/>
      </c>
      <c r="AD93" s="65" t="str">
        <f t="shared" si="37"/>
        <v/>
      </c>
      <c r="AE93" s="65" t="str">
        <f t="shared" si="38"/>
        <v/>
      </c>
      <c r="AF93" s="65" t="str">
        <f t="shared" si="39"/>
        <v/>
      </c>
      <c r="AG93" s="65">
        <f t="shared" si="55"/>
        <v>0</v>
      </c>
      <c r="AH93" s="34">
        <f t="shared" si="40"/>
        <v>477.61485474999995</v>
      </c>
      <c r="AI93" s="34" t="str">
        <f t="shared" si="41"/>
        <v/>
      </c>
      <c r="AJ93" s="65" t="str">
        <f t="shared" si="42"/>
        <v/>
      </c>
      <c r="AK93" s="37" t="str">
        <f t="shared" si="43"/>
        <v/>
      </c>
      <c r="AL93" s="14">
        <f t="shared" si="44"/>
        <v>477.61</v>
      </c>
      <c r="AM93" s="42">
        <f t="shared" si="45"/>
        <v>532.79999999999995</v>
      </c>
      <c r="AN93" s="60">
        <f t="shared" si="46"/>
        <v>0</v>
      </c>
      <c r="AO93" s="43">
        <f t="shared" si="47"/>
        <v>4.6442910472681925E-2</v>
      </c>
      <c r="AP93" s="66">
        <f t="shared" si="48"/>
        <v>-1035.3518031674982</v>
      </c>
      <c r="AQ93" s="18">
        <v>0</v>
      </c>
      <c r="AR93" s="66">
        <f t="shared" si="49"/>
        <v>0</v>
      </c>
      <c r="AS93" s="38">
        <f t="shared" si="50"/>
        <v>276220</v>
      </c>
      <c r="AT93" s="38">
        <f t="shared" si="51"/>
        <v>460093.5</v>
      </c>
      <c r="AU93" s="66">
        <f t="shared" si="52"/>
        <v>-253927</v>
      </c>
      <c r="AV93" s="20">
        <f t="shared" si="53"/>
        <v>0</v>
      </c>
      <c r="AX93" s="65">
        <f t="shared" si="54"/>
        <v>0</v>
      </c>
    </row>
    <row r="94" spans="1:50" ht="15" customHeight="1">
      <c r="A94" s="2">
        <v>10</v>
      </c>
      <c r="B94" s="2">
        <v>500</v>
      </c>
      <c r="C94" s="1" t="s">
        <v>159</v>
      </c>
      <c r="D94" s="35">
        <v>227328</v>
      </c>
      <c r="E94" s="66">
        <v>0</v>
      </c>
      <c r="F94" s="7">
        <v>1519</v>
      </c>
      <c r="G94" s="66">
        <v>1841</v>
      </c>
      <c r="H94" s="63">
        <v>2.859</v>
      </c>
      <c r="I94" s="65">
        <v>363</v>
      </c>
      <c r="J94" s="73">
        <f t="shared" si="28"/>
        <v>0.19719999999999999</v>
      </c>
      <c r="K94" s="65">
        <v>126</v>
      </c>
      <c r="L94" s="65">
        <v>641</v>
      </c>
      <c r="M94" s="61">
        <v>50</v>
      </c>
      <c r="N94" s="41">
        <f t="shared" si="29"/>
        <v>19.6568</v>
      </c>
      <c r="O94" s="41">
        <f t="shared" si="30"/>
        <v>7.8003</v>
      </c>
      <c r="P94" s="3">
        <v>518</v>
      </c>
      <c r="Q94" s="3">
        <v>545</v>
      </c>
      <c r="R94" s="3">
        <v>563</v>
      </c>
      <c r="S94" s="3">
        <v>1012</v>
      </c>
      <c r="T94" s="74">
        <v>1519</v>
      </c>
      <c r="U94" s="74">
        <f t="shared" si="31"/>
        <v>1519</v>
      </c>
      <c r="V94" s="42">
        <f t="shared" si="32"/>
        <v>0</v>
      </c>
      <c r="W94" s="68">
        <v>2125798</v>
      </c>
      <c r="X94" s="69">
        <v>1304162</v>
      </c>
      <c r="Y94" s="8">
        <v>1.8691287372760028</v>
      </c>
      <c r="Z94" s="37">
        <f t="shared" si="33"/>
        <v>812.67809999999997</v>
      </c>
      <c r="AA94" s="65">
        <f t="shared" si="34"/>
        <v>0</v>
      </c>
      <c r="AB94" s="34">
        <f t="shared" si="35"/>
        <v>0.43202299999999999</v>
      </c>
      <c r="AC94" s="34" t="str">
        <f t="shared" si="36"/>
        <v/>
      </c>
      <c r="AD94" s="65" t="str">
        <f t="shared" si="37"/>
        <v/>
      </c>
      <c r="AE94" s="65">
        <f t="shared" si="38"/>
        <v>1048.9470000000001</v>
      </c>
      <c r="AF94" s="65">
        <f t="shared" si="39"/>
        <v>630</v>
      </c>
      <c r="AG94" s="65">
        <f t="shared" si="55"/>
        <v>0</v>
      </c>
      <c r="AH94" s="34" t="str">
        <f t="shared" si="40"/>
        <v/>
      </c>
      <c r="AI94" s="34" t="str">
        <f t="shared" si="41"/>
        <v/>
      </c>
      <c r="AJ94" s="65" t="str">
        <f t="shared" si="42"/>
        <v/>
      </c>
      <c r="AK94" s="37" t="str">
        <f t="shared" si="43"/>
        <v/>
      </c>
      <c r="AL94" s="14">
        <f t="shared" si="44"/>
        <v>630</v>
      </c>
      <c r="AM94" s="42">
        <f t="shared" si="45"/>
        <v>702.8</v>
      </c>
      <c r="AN94" s="60">
        <f t="shared" si="46"/>
        <v>375461</v>
      </c>
      <c r="AO94" s="43">
        <f t="shared" si="47"/>
        <v>4.6442910472681925E-2</v>
      </c>
      <c r="AP94" s="66">
        <f t="shared" si="48"/>
        <v>6879.7276570497916</v>
      </c>
      <c r="AQ94" s="18">
        <v>0</v>
      </c>
      <c r="AR94" s="66">
        <f t="shared" si="49"/>
        <v>234208</v>
      </c>
      <c r="AS94" s="38">
        <f t="shared" si="50"/>
        <v>18410</v>
      </c>
      <c r="AT94" s="38">
        <f t="shared" si="51"/>
        <v>65208.100000000006</v>
      </c>
      <c r="AU94" s="66">
        <f t="shared" si="52"/>
        <v>208918</v>
      </c>
      <c r="AV94" s="20">
        <f t="shared" si="53"/>
        <v>234208</v>
      </c>
      <c r="AX94" s="65">
        <f t="shared" si="54"/>
        <v>1</v>
      </c>
    </row>
    <row r="95" spans="1:50" ht="15" customHeight="1">
      <c r="A95" s="2">
        <v>10</v>
      </c>
      <c r="B95" s="2">
        <v>600</v>
      </c>
      <c r="C95" s="1" t="s">
        <v>331</v>
      </c>
      <c r="D95" s="35">
        <v>80210</v>
      </c>
      <c r="E95" s="66">
        <v>0</v>
      </c>
      <c r="F95" s="7">
        <v>513</v>
      </c>
      <c r="G95" s="66">
        <v>513</v>
      </c>
      <c r="H95" s="63">
        <v>2.5019999999999998</v>
      </c>
      <c r="I95" s="65">
        <v>85</v>
      </c>
      <c r="J95" s="73">
        <f t="shared" si="28"/>
        <v>0.16569999999999999</v>
      </c>
      <c r="K95" s="65">
        <v>57</v>
      </c>
      <c r="L95" s="65">
        <v>224</v>
      </c>
      <c r="M95" s="61">
        <v>63</v>
      </c>
      <c r="N95" s="41">
        <f t="shared" si="29"/>
        <v>25.446400000000004</v>
      </c>
      <c r="O95" s="41">
        <f t="shared" si="30"/>
        <v>28.125</v>
      </c>
      <c r="P95" s="3">
        <v>405</v>
      </c>
      <c r="Q95" s="3">
        <v>475</v>
      </c>
      <c r="R95" s="3">
        <v>492</v>
      </c>
      <c r="S95" s="3">
        <v>538</v>
      </c>
      <c r="T95" s="75">
        <v>513</v>
      </c>
      <c r="U95" s="74">
        <f t="shared" si="31"/>
        <v>538</v>
      </c>
      <c r="V95" s="42">
        <f t="shared" si="32"/>
        <v>4.6500000000000004</v>
      </c>
      <c r="W95" s="68">
        <v>440655</v>
      </c>
      <c r="X95" s="69">
        <v>501535</v>
      </c>
      <c r="Y95" s="8">
        <v>0.22744429703921409</v>
      </c>
      <c r="Z95" s="37">
        <f t="shared" si="33"/>
        <v>2255.4973</v>
      </c>
      <c r="AA95" s="65">
        <f t="shared" si="34"/>
        <v>0</v>
      </c>
      <c r="AB95" s="34">
        <f t="shared" si="35"/>
        <v>0.43202299999999999</v>
      </c>
      <c r="AC95" s="34" t="str">
        <f t="shared" si="36"/>
        <v/>
      </c>
      <c r="AD95" s="65" t="str">
        <f t="shared" si="37"/>
        <v/>
      </c>
      <c r="AE95" s="65">
        <f t="shared" si="38"/>
        <v>561.57100000000003</v>
      </c>
      <c r="AF95" s="65">
        <f t="shared" si="39"/>
        <v>561.57100000000003</v>
      </c>
      <c r="AG95" s="65">
        <f t="shared" si="55"/>
        <v>0</v>
      </c>
      <c r="AH95" s="34" t="str">
        <f t="shared" si="40"/>
        <v/>
      </c>
      <c r="AI95" s="34" t="str">
        <f t="shared" si="41"/>
        <v/>
      </c>
      <c r="AJ95" s="65" t="str">
        <f t="shared" si="42"/>
        <v/>
      </c>
      <c r="AK95" s="37" t="str">
        <f t="shared" si="43"/>
        <v/>
      </c>
      <c r="AL95" s="14">
        <f t="shared" si="44"/>
        <v>561.57000000000005</v>
      </c>
      <c r="AM95" s="42">
        <f t="shared" si="45"/>
        <v>626.46</v>
      </c>
      <c r="AN95" s="60">
        <f t="shared" si="46"/>
        <v>131001</v>
      </c>
      <c r="AO95" s="43">
        <f t="shared" si="47"/>
        <v>4.6442910472681925E-2</v>
      </c>
      <c r="AP95" s="66">
        <f t="shared" si="48"/>
        <v>2358.8818658179875</v>
      </c>
      <c r="AQ95" s="18">
        <v>0</v>
      </c>
      <c r="AR95" s="66">
        <f t="shared" si="49"/>
        <v>82569</v>
      </c>
      <c r="AS95" s="38">
        <f t="shared" si="50"/>
        <v>5130</v>
      </c>
      <c r="AT95" s="38">
        <f t="shared" si="51"/>
        <v>25076.75</v>
      </c>
      <c r="AU95" s="66">
        <f t="shared" si="52"/>
        <v>75080</v>
      </c>
      <c r="AV95" s="20">
        <f t="shared" si="53"/>
        <v>82569</v>
      </c>
      <c r="AX95" s="65">
        <f t="shared" si="54"/>
        <v>1</v>
      </c>
    </row>
    <row r="96" spans="1:50" ht="15" customHeight="1">
      <c r="A96" s="2">
        <v>10</v>
      </c>
      <c r="B96" s="2">
        <v>700</v>
      </c>
      <c r="C96" s="1" t="s">
        <v>496</v>
      </c>
      <c r="D96" s="35">
        <v>339520</v>
      </c>
      <c r="E96" s="66">
        <v>0</v>
      </c>
      <c r="F96" s="7">
        <v>1749</v>
      </c>
      <c r="G96" s="66">
        <v>2295</v>
      </c>
      <c r="H96" s="63">
        <v>3.0950000000000002</v>
      </c>
      <c r="I96" s="65">
        <v>163</v>
      </c>
      <c r="J96" s="73">
        <f t="shared" si="28"/>
        <v>7.0999999999999994E-2</v>
      </c>
      <c r="K96" s="65">
        <v>40</v>
      </c>
      <c r="L96" s="65">
        <v>641</v>
      </c>
      <c r="M96" s="61">
        <v>57</v>
      </c>
      <c r="N96" s="41">
        <f t="shared" si="29"/>
        <v>6.2401999999999997</v>
      </c>
      <c r="O96" s="41">
        <f t="shared" si="30"/>
        <v>8.8924000000000003</v>
      </c>
      <c r="P96" s="3">
        <v>325</v>
      </c>
      <c r="Q96" s="3">
        <v>388</v>
      </c>
      <c r="R96" s="3">
        <v>471</v>
      </c>
      <c r="S96" s="3">
        <v>554</v>
      </c>
      <c r="T96" s="74">
        <v>1749</v>
      </c>
      <c r="U96" s="74">
        <f t="shared" si="31"/>
        <v>1749</v>
      </c>
      <c r="V96" s="42">
        <f t="shared" si="32"/>
        <v>0</v>
      </c>
      <c r="W96" s="68">
        <v>2354735</v>
      </c>
      <c r="X96" s="69">
        <v>1117633</v>
      </c>
      <c r="Y96" s="8">
        <v>1.4135482480999912</v>
      </c>
      <c r="Z96" s="37">
        <f t="shared" si="33"/>
        <v>1237.3118999999999</v>
      </c>
      <c r="AA96" s="65">
        <f t="shared" si="34"/>
        <v>0</v>
      </c>
      <c r="AB96" s="34">
        <f t="shared" si="35"/>
        <v>0.43202299999999999</v>
      </c>
      <c r="AC96" s="34" t="str">
        <f t="shared" si="36"/>
        <v/>
      </c>
      <c r="AD96" s="65" t="str">
        <f t="shared" si="37"/>
        <v/>
      </c>
      <c r="AE96" s="65">
        <f t="shared" si="38"/>
        <v>1215.5650000000001</v>
      </c>
      <c r="AF96" s="65">
        <f t="shared" si="39"/>
        <v>630</v>
      </c>
      <c r="AG96" s="65">
        <f t="shared" si="55"/>
        <v>0</v>
      </c>
      <c r="AH96" s="34" t="str">
        <f t="shared" si="40"/>
        <v/>
      </c>
      <c r="AI96" s="34" t="str">
        <f t="shared" si="41"/>
        <v/>
      </c>
      <c r="AJ96" s="65" t="str">
        <f t="shared" si="42"/>
        <v/>
      </c>
      <c r="AK96" s="37" t="str">
        <f t="shared" si="43"/>
        <v/>
      </c>
      <c r="AL96" s="14">
        <f t="shared" si="44"/>
        <v>630</v>
      </c>
      <c r="AM96" s="42">
        <f t="shared" si="45"/>
        <v>702.8</v>
      </c>
      <c r="AN96" s="60">
        <f t="shared" si="46"/>
        <v>595626</v>
      </c>
      <c r="AO96" s="43">
        <f t="shared" si="47"/>
        <v>4.6442910472681925E-2</v>
      </c>
      <c r="AP96" s="66">
        <f t="shared" si="48"/>
        <v>11894.308029516676</v>
      </c>
      <c r="AQ96" s="18">
        <v>0</v>
      </c>
      <c r="AR96" s="66">
        <f t="shared" si="49"/>
        <v>351414</v>
      </c>
      <c r="AS96" s="38">
        <f t="shared" si="50"/>
        <v>22950</v>
      </c>
      <c r="AT96" s="38">
        <f t="shared" si="51"/>
        <v>55881.65</v>
      </c>
      <c r="AU96" s="66">
        <f t="shared" si="52"/>
        <v>316570</v>
      </c>
      <c r="AV96" s="20">
        <f t="shared" si="53"/>
        <v>351414</v>
      </c>
      <c r="AX96" s="65">
        <f t="shared" si="54"/>
        <v>1</v>
      </c>
    </row>
    <row r="97" spans="1:50" ht="15" customHeight="1">
      <c r="A97" s="2">
        <v>10</v>
      </c>
      <c r="B97" s="2">
        <v>800</v>
      </c>
      <c r="C97" s="1" t="s">
        <v>556</v>
      </c>
      <c r="D97" s="35">
        <v>27425</v>
      </c>
      <c r="E97" s="66">
        <v>0</v>
      </c>
      <c r="F97" s="7">
        <v>372</v>
      </c>
      <c r="G97" s="66">
        <v>455</v>
      </c>
      <c r="H97" s="63">
        <v>2.5139999999999998</v>
      </c>
      <c r="I97" s="65">
        <v>57</v>
      </c>
      <c r="J97" s="73">
        <f t="shared" si="28"/>
        <v>0.12529999999999999</v>
      </c>
      <c r="K97" s="65">
        <v>73</v>
      </c>
      <c r="L97" s="65">
        <v>190</v>
      </c>
      <c r="M97" s="61">
        <v>50</v>
      </c>
      <c r="N97" s="41">
        <f t="shared" si="29"/>
        <v>38.421100000000003</v>
      </c>
      <c r="O97" s="41">
        <f t="shared" si="30"/>
        <v>26.315799999999999</v>
      </c>
      <c r="P97" s="3">
        <v>303</v>
      </c>
      <c r="Q97" s="3">
        <v>347</v>
      </c>
      <c r="R97" s="3">
        <v>353</v>
      </c>
      <c r="S97" s="3">
        <v>346</v>
      </c>
      <c r="T97" s="75">
        <v>372</v>
      </c>
      <c r="U97" s="74">
        <f t="shared" si="31"/>
        <v>372</v>
      </c>
      <c r="V97" s="42">
        <f t="shared" si="32"/>
        <v>0</v>
      </c>
      <c r="W97" s="68">
        <v>442036</v>
      </c>
      <c r="X97" s="69">
        <v>421423</v>
      </c>
      <c r="Y97" s="8">
        <v>0.99746408091466066</v>
      </c>
      <c r="Z97" s="37">
        <f t="shared" si="33"/>
        <v>372.94580000000002</v>
      </c>
      <c r="AA97" s="65">
        <f t="shared" si="34"/>
        <v>0</v>
      </c>
      <c r="AB97" s="34">
        <f t="shared" si="35"/>
        <v>0.43202299999999999</v>
      </c>
      <c r="AC97" s="34" t="str">
        <f t="shared" si="36"/>
        <v/>
      </c>
      <c r="AD97" s="65" t="str">
        <f t="shared" si="37"/>
        <v/>
      </c>
      <c r="AE97" s="65">
        <f t="shared" si="38"/>
        <v>540.28499999999997</v>
      </c>
      <c r="AF97" s="65">
        <f t="shared" si="39"/>
        <v>540.28499999999997</v>
      </c>
      <c r="AG97" s="65">
        <f t="shared" si="55"/>
        <v>0</v>
      </c>
      <c r="AH97" s="34" t="str">
        <f t="shared" si="40"/>
        <v/>
      </c>
      <c r="AI97" s="34" t="str">
        <f t="shared" si="41"/>
        <v/>
      </c>
      <c r="AJ97" s="65" t="str">
        <f t="shared" si="42"/>
        <v/>
      </c>
      <c r="AK97" s="37" t="str">
        <f t="shared" si="43"/>
        <v/>
      </c>
      <c r="AL97" s="14">
        <f t="shared" si="44"/>
        <v>540.29</v>
      </c>
      <c r="AM97" s="42">
        <f t="shared" si="45"/>
        <v>602.72</v>
      </c>
      <c r="AN97" s="60">
        <f t="shared" si="46"/>
        <v>83268</v>
      </c>
      <c r="AO97" s="43">
        <f t="shared" si="47"/>
        <v>4.6442910472681925E-2</v>
      </c>
      <c r="AP97" s="66">
        <f t="shared" si="48"/>
        <v>2593.5114495259768</v>
      </c>
      <c r="AQ97" s="18">
        <v>0</v>
      </c>
      <c r="AR97" s="66">
        <f t="shared" si="49"/>
        <v>30019</v>
      </c>
      <c r="AS97" s="38">
        <f t="shared" si="50"/>
        <v>4550</v>
      </c>
      <c r="AT97" s="38">
        <f t="shared" si="51"/>
        <v>21071.15</v>
      </c>
      <c r="AU97" s="66">
        <f t="shared" si="52"/>
        <v>22875</v>
      </c>
      <c r="AV97" s="20">
        <f t="shared" si="53"/>
        <v>30019</v>
      </c>
      <c r="AX97" s="65">
        <f t="shared" si="54"/>
        <v>1</v>
      </c>
    </row>
    <row r="98" spans="1:50" ht="15" customHeight="1">
      <c r="A98" s="2">
        <v>10</v>
      </c>
      <c r="B98" s="2">
        <v>900</v>
      </c>
      <c r="C98" s="1" t="s">
        <v>579</v>
      </c>
      <c r="D98" s="35">
        <v>462195</v>
      </c>
      <c r="E98" s="66">
        <v>0</v>
      </c>
      <c r="F98" s="7">
        <v>3549</v>
      </c>
      <c r="G98" s="66">
        <v>3833</v>
      </c>
      <c r="H98" s="63">
        <v>2.5270000000000001</v>
      </c>
      <c r="I98" s="65">
        <v>985</v>
      </c>
      <c r="J98" s="73">
        <f t="shared" si="28"/>
        <v>0.25700000000000001</v>
      </c>
      <c r="K98" s="65">
        <v>290</v>
      </c>
      <c r="L98" s="65">
        <v>1547</v>
      </c>
      <c r="M98" s="61">
        <v>303</v>
      </c>
      <c r="N98" s="41">
        <f t="shared" si="29"/>
        <v>18.745999999999999</v>
      </c>
      <c r="O98" s="41">
        <f t="shared" si="30"/>
        <v>19.586300000000001</v>
      </c>
      <c r="P98" s="3">
        <v>1669</v>
      </c>
      <c r="Q98" s="3">
        <v>2456</v>
      </c>
      <c r="R98" s="3">
        <v>2705</v>
      </c>
      <c r="S98" s="3">
        <v>3108</v>
      </c>
      <c r="T98" s="74">
        <v>3549</v>
      </c>
      <c r="U98" s="74">
        <f t="shared" si="31"/>
        <v>3549</v>
      </c>
      <c r="V98" s="42">
        <f t="shared" si="32"/>
        <v>0</v>
      </c>
      <c r="W98" s="68">
        <v>3592316</v>
      </c>
      <c r="X98" s="69">
        <v>2602182</v>
      </c>
      <c r="Y98" s="8">
        <v>2.5173688063419597</v>
      </c>
      <c r="Z98" s="37">
        <f t="shared" si="33"/>
        <v>1409.8053</v>
      </c>
      <c r="AA98" s="65">
        <f t="shared" si="34"/>
        <v>0</v>
      </c>
      <c r="AB98" s="34">
        <f t="shared" si="35"/>
        <v>0.43202299999999999</v>
      </c>
      <c r="AC98" s="34" t="str">
        <f t="shared" si="36"/>
        <v/>
      </c>
      <c r="AD98" s="65" t="str">
        <f t="shared" si="37"/>
        <v/>
      </c>
      <c r="AE98" s="65" t="str">
        <f t="shared" si="38"/>
        <v/>
      </c>
      <c r="AF98" s="65" t="str">
        <f t="shared" si="39"/>
        <v/>
      </c>
      <c r="AG98" s="65">
        <f t="shared" si="55"/>
        <v>610.61050899999998</v>
      </c>
      <c r="AH98" s="34" t="str">
        <f t="shared" si="40"/>
        <v/>
      </c>
      <c r="AI98" s="34" t="str">
        <f t="shared" si="41"/>
        <v/>
      </c>
      <c r="AJ98" s="65" t="str">
        <f t="shared" si="42"/>
        <v/>
      </c>
      <c r="AK98" s="37" t="str">
        <f t="shared" si="43"/>
        <v/>
      </c>
      <c r="AL98" s="14">
        <f t="shared" si="44"/>
        <v>610.61</v>
      </c>
      <c r="AM98" s="42">
        <f t="shared" si="45"/>
        <v>681.17</v>
      </c>
      <c r="AN98" s="60">
        <f t="shared" si="46"/>
        <v>1058961</v>
      </c>
      <c r="AO98" s="43">
        <f t="shared" si="47"/>
        <v>4.6442910472681925E-2</v>
      </c>
      <c r="AP98" s="66">
        <f t="shared" si="48"/>
        <v>27715.549911140501</v>
      </c>
      <c r="AQ98" s="18">
        <v>0</v>
      </c>
      <c r="AR98" s="66">
        <f t="shared" si="49"/>
        <v>489911</v>
      </c>
      <c r="AS98" s="38">
        <f t="shared" si="50"/>
        <v>38330</v>
      </c>
      <c r="AT98" s="38">
        <f t="shared" si="51"/>
        <v>130109.1</v>
      </c>
      <c r="AU98" s="66">
        <f t="shared" si="52"/>
        <v>423865</v>
      </c>
      <c r="AV98" s="20">
        <f t="shared" si="53"/>
        <v>489911</v>
      </c>
      <c r="AX98" s="65">
        <f t="shared" si="54"/>
        <v>1</v>
      </c>
    </row>
    <row r="99" spans="1:50" ht="15" customHeight="1">
      <c r="A99" s="2">
        <v>10</v>
      </c>
      <c r="B99" s="2">
        <v>1000</v>
      </c>
      <c r="C99" s="1" t="s">
        <v>783</v>
      </c>
      <c r="D99" s="35">
        <v>0</v>
      </c>
      <c r="E99" s="66">
        <v>0</v>
      </c>
      <c r="F99" s="7">
        <v>7345</v>
      </c>
      <c r="G99" s="66">
        <v>9918</v>
      </c>
      <c r="H99" s="63">
        <v>3.0630000000000002</v>
      </c>
      <c r="I99" s="65">
        <v>1141</v>
      </c>
      <c r="J99" s="73">
        <f t="shared" si="28"/>
        <v>0.115</v>
      </c>
      <c r="K99" s="65">
        <v>110</v>
      </c>
      <c r="L99" s="65">
        <v>3102</v>
      </c>
      <c r="M99" s="61">
        <v>223</v>
      </c>
      <c r="N99" s="41">
        <f t="shared" si="29"/>
        <v>3.5461</v>
      </c>
      <c r="O99" s="41">
        <f t="shared" si="30"/>
        <v>7.1888999999999994</v>
      </c>
      <c r="P99" s="3">
        <v>850</v>
      </c>
      <c r="Q99" s="3">
        <v>1425</v>
      </c>
      <c r="R99" s="3">
        <v>2354</v>
      </c>
      <c r="S99" s="3">
        <v>4025</v>
      </c>
      <c r="T99" s="74">
        <v>7345</v>
      </c>
      <c r="U99" s="74">
        <f t="shared" si="31"/>
        <v>7345</v>
      </c>
      <c r="V99" s="42">
        <f t="shared" si="32"/>
        <v>0</v>
      </c>
      <c r="W99" s="68">
        <v>17157332</v>
      </c>
      <c r="X99" s="69">
        <v>5027037</v>
      </c>
      <c r="Y99" s="8">
        <v>9.7848785399777913</v>
      </c>
      <c r="Z99" s="37">
        <f t="shared" si="33"/>
        <v>750.6481</v>
      </c>
      <c r="AA99" s="65">
        <f t="shared" si="34"/>
        <v>0</v>
      </c>
      <c r="AB99" s="34">
        <f t="shared" si="35"/>
        <v>0.43202299999999999</v>
      </c>
      <c r="AC99" s="34" t="str">
        <f t="shared" si="36"/>
        <v/>
      </c>
      <c r="AD99" s="65" t="str">
        <f t="shared" si="37"/>
        <v/>
      </c>
      <c r="AE99" s="65" t="str">
        <f t="shared" si="38"/>
        <v/>
      </c>
      <c r="AF99" s="65" t="str">
        <f t="shared" si="39"/>
        <v/>
      </c>
      <c r="AG99" s="65">
        <f t="shared" si="55"/>
        <v>489.61401178999995</v>
      </c>
      <c r="AH99" s="34" t="str">
        <f t="shared" si="40"/>
        <v/>
      </c>
      <c r="AI99" s="34" t="str">
        <f t="shared" si="41"/>
        <v/>
      </c>
      <c r="AJ99" s="65" t="str">
        <f t="shared" si="42"/>
        <v/>
      </c>
      <c r="AK99" s="37" t="str">
        <f t="shared" si="43"/>
        <v/>
      </c>
      <c r="AL99" s="14">
        <f t="shared" si="44"/>
        <v>489.61</v>
      </c>
      <c r="AM99" s="42">
        <f t="shared" si="45"/>
        <v>546.17999999999995</v>
      </c>
      <c r="AN99" s="60">
        <f t="shared" si="46"/>
        <v>0</v>
      </c>
      <c r="AO99" s="43">
        <f t="shared" si="47"/>
        <v>4.6442910472681925E-2</v>
      </c>
      <c r="AP99" s="66">
        <f t="shared" si="48"/>
        <v>0</v>
      </c>
      <c r="AQ99" s="18">
        <v>0</v>
      </c>
      <c r="AR99" s="66">
        <f t="shared" si="49"/>
        <v>0</v>
      </c>
      <c r="AS99" s="38">
        <f t="shared" si="50"/>
        <v>99180</v>
      </c>
      <c r="AT99" s="38">
        <f t="shared" si="51"/>
        <v>251351.85</v>
      </c>
      <c r="AU99" s="66">
        <f t="shared" si="52"/>
        <v>-99180</v>
      </c>
      <c r="AV99" s="20">
        <f t="shared" si="53"/>
        <v>0</v>
      </c>
      <c r="AX99" s="65">
        <f t="shared" si="54"/>
        <v>0</v>
      </c>
    </row>
    <row r="100" spans="1:50" ht="15" customHeight="1">
      <c r="A100" s="2">
        <v>10</v>
      </c>
      <c r="B100" s="2">
        <v>1100</v>
      </c>
      <c r="C100" s="1" t="s">
        <v>790</v>
      </c>
      <c r="D100" s="35">
        <v>8850</v>
      </c>
      <c r="E100" s="66">
        <v>0</v>
      </c>
      <c r="F100" s="7">
        <v>10697</v>
      </c>
      <c r="G100" s="66">
        <v>13124</v>
      </c>
      <c r="H100" s="63">
        <v>2.7639999999999998</v>
      </c>
      <c r="I100" s="65">
        <v>7369</v>
      </c>
      <c r="J100" s="73">
        <f t="shared" si="28"/>
        <v>0.5615</v>
      </c>
      <c r="K100" s="65">
        <v>286</v>
      </c>
      <c r="L100" s="65">
        <v>4408</v>
      </c>
      <c r="M100" s="61">
        <v>371</v>
      </c>
      <c r="N100" s="41">
        <f t="shared" si="29"/>
        <v>6.4881999999999991</v>
      </c>
      <c r="O100" s="41">
        <f t="shared" si="30"/>
        <v>8.416500000000001</v>
      </c>
      <c r="P100" s="3">
        <v>2445</v>
      </c>
      <c r="Q100" s="3">
        <v>2638</v>
      </c>
      <c r="R100" s="3">
        <v>3498</v>
      </c>
      <c r="S100" s="3">
        <v>6814</v>
      </c>
      <c r="T100" s="74">
        <v>10697</v>
      </c>
      <c r="U100" s="74">
        <f t="shared" si="31"/>
        <v>10697</v>
      </c>
      <c r="V100" s="42">
        <f t="shared" si="32"/>
        <v>0</v>
      </c>
      <c r="W100" s="68">
        <v>17020081</v>
      </c>
      <c r="X100" s="69">
        <v>8398648</v>
      </c>
      <c r="Y100" s="8">
        <v>4.387189824817721</v>
      </c>
      <c r="Z100" s="37">
        <f t="shared" si="33"/>
        <v>2438.2350000000001</v>
      </c>
      <c r="AA100" s="65">
        <f t="shared" si="34"/>
        <v>0</v>
      </c>
      <c r="AB100" s="34">
        <f t="shared" si="35"/>
        <v>0.43202299999999999</v>
      </c>
      <c r="AC100" s="34" t="str">
        <f t="shared" si="36"/>
        <v/>
      </c>
      <c r="AD100" s="65" t="str">
        <f t="shared" si="37"/>
        <v/>
      </c>
      <c r="AE100" s="65" t="str">
        <f t="shared" si="38"/>
        <v/>
      </c>
      <c r="AF100" s="65" t="str">
        <f t="shared" si="39"/>
        <v/>
      </c>
      <c r="AG100" s="65">
        <f t="shared" si="55"/>
        <v>0</v>
      </c>
      <c r="AH100" s="34">
        <f t="shared" si="40"/>
        <v>503.47738702499993</v>
      </c>
      <c r="AI100" s="34" t="str">
        <f t="shared" si="41"/>
        <v/>
      </c>
      <c r="AJ100" s="65" t="str">
        <f t="shared" si="42"/>
        <v/>
      </c>
      <c r="AK100" s="37" t="str">
        <f t="shared" si="43"/>
        <v/>
      </c>
      <c r="AL100" s="14">
        <f t="shared" si="44"/>
        <v>503.48</v>
      </c>
      <c r="AM100" s="42">
        <f t="shared" si="45"/>
        <v>561.66</v>
      </c>
      <c r="AN100" s="60">
        <f t="shared" si="46"/>
        <v>18159</v>
      </c>
      <c r="AO100" s="43">
        <f t="shared" si="47"/>
        <v>4.6442910472681925E-2</v>
      </c>
      <c r="AP100" s="66">
        <f t="shared" si="48"/>
        <v>432.33705359019604</v>
      </c>
      <c r="AQ100" s="18">
        <v>0</v>
      </c>
      <c r="AR100" s="66">
        <f t="shared" si="49"/>
        <v>9282</v>
      </c>
      <c r="AS100" s="38">
        <f t="shared" si="50"/>
        <v>131240</v>
      </c>
      <c r="AT100" s="38">
        <f t="shared" si="51"/>
        <v>419932.4</v>
      </c>
      <c r="AU100" s="66">
        <f t="shared" si="52"/>
        <v>-122390</v>
      </c>
      <c r="AV100" s="20">
        <f t="shared" si="53"/>
        <v>9282</v>
      </c>
      <c r="AX100" s="65">
        <f t="shared" si="54"/>
        <v>1</v>
      </c>
    </row>
    <row r="101" spans="1:50" ht="15" customHeight="1">
      <c r="A101" s="2">
        <v>10</v>
      </c>
      <c r="B101" s="2">
        <v>1200</v>
      </c>
      <c r="C101" s="1" t="s">
        <v>805</v>
      </c>
      <c r="D101" s="35">
        <v>413113</v>
      </c>
      <c r="E101" s="66">
        <v>0</v>
      </c>
      <c r="F101" s="7">
        <v>4205</v>
      </c>
      <c r="G101" s="66">
        <v>4654</v>
      </c>
      <c r="H101" s="63">
        <v>2.7360000000000002</v>
      </c>
      <c r="I101" s="65">
        <v>561</v>
      </c>
      <c r="J101" s="73">
        <f t="shared" si="28"/>
        <v>0.1205</v>
      </c>
      <c r="K101" s="65">
        <v>257</v>
      </c>
      <c r="L101" s="65">
        <v>1794</v>
      </c>
      <c r="M101" s="61">
        <v>266</v>
      </c>
      <c r="N101" s="41">
        <f t="shared" si="29"/>
        <v>14.3255</v>
      </c>
      <c r="O101" s="41">
        <f t="shared" si="30"/>
        <v>14.827199999999999</v>
      </c>
      <c r="P101" s="3">
        <v>1390</v>
      </c>
      <c r="Q101" s="3">
        <v>1818</v>
      </c>
      <c r="R101" s="3">
        <v>2408</v>
      </c>
      <c r="S101" s="3">
        <v>3029</v>
      </c>
      <c r="T101" s="74">
        <v>4205</v>
      </c>
      <c r="U101" s="74">
        <f t="shared" si="31"/>
        <v>4205</v>
      </c>
      <c r="V101" s="42">
        <f t="shared" si="32"/>
        <v>0</v>
      </c>
      <c r="W101" s="68">
        <v>4518515</v>
      </c>
      <c r="X101" s="69">
        <v>2444929</v>
      </c>
      <c r="Y101" s="8">
        <v>2.6391110692404753</v>
      </c>
      <c r="Z101" s="37">
        <f t="shared" si="33"/>
        <v>1593.3395</v>
      </c>
      <c r="AA101" s="65">
        <f t="shared" si="34"/>
        <v>0</v>
      </c>
      <c r="AB101" s="34">
        <f t="shared" si="35"/>
        <v>0.43202299999999999</v>
      </c>
      <c r="AC101" s="34" t="str">
        <f t="shared" si="36"/>
        <v/>
      </c>
      <c r="AD101" s="65" t="str">
        <f t="shared" si="37"/>
        <v/>
      </c>
      <c r="AE101" s="65" t="str">
        <f t="shared" si="38"/>
        <v/>
      </c>
      <c r="AF101" s="65" t="str">
        <f t="shared" si="39"/>
        <v/>
      </c>
      <c r="AG101" s="65">
        <f t="shared" si="55"/>
        <v>572.13732225000001</v>
      </c>
      <c r="AH101" s="34" t="str">
        <f t="shared" si="40"/>
        <v/>
      </c>
      <c r="AI101" s="34" t="str">
        <f t="shared" si="41"/>
        <v/>
      </c>
      <c r="AJ101" s="65" t="str">
        <f t="shared" si="42"/>
        <v/>
      </c>
      <c r="AK101" s="37" t="str">
        <f t="shared" si="43"/>
        <v/>
      </c>
      <c r="AL101" s="14">
        <f t="shared" si="44"/>
        <v>572.14</v>
      </c>
      <c r="AM101" s="42">
        <f t="shared" si="45"/>
        <v>638.25</v>
      </c>
      <c r="AN101" s="60">
        <f t="shared" si="46"/>
        <v>1018313</v>
      </c>
      <c r="AO101" s="43">
        <f t="shared" si="47"/>
        <v>4.6442910472681925E-2</v>
      </c>
      <c r="AP101" s="66">
        <f t="shared" si="48"/>
        <v>28107.249418067102</v>
      </c>
      <c r="AQ101" s="18">
        <v>0</v>
      </c>
      <c r="AR101" s="66">
        <f t="shared" si="49"/>
        <v>441220</v>
      </c>
      <c r="AS101" s="38">
        <f t="shared" si="50"/>
        <v>46540</v>
      </c>
      <c r="AT101" s="38">
        <f t="shared" si="51"/>
        <v>122246.45000000001</v>
      </c>
      <c r="AU101" s="66">
        <f t="shared" si="52"/>
        <v>366573</v>
      </c>
      <c r="AV101" s="20">
        <f t="shared" si="53"/>
        <v>441220</v>
      </c>
      <c r="AX101" s="65">
        <f t="shared" si="54"/>
        <v>1</v>
      </c>
    </row>
    <row r="102" spans="1:50" ht="15" customHeight="1">
      <c r="A102" s="2">
        <v>10</v>
      </c>
      <c r="B102" s="2">
        <v>6300</v>
      </c>
      <c r="C102" s="1" t="s">
        <v>130</v>
      </c>
      <c r="D102" s="35">
        <v>0</v>
      </c>
      <c r="E102" s="66">
        <v>0</v>
      </c>
      <c r="F102" s="7">
        <v>22952</v>
      </c>
      <c r="G102" s="66">
        <v>26266</v>
      </c>
      <c r="H102" s="63">
        <v>2.7759999999999998</v>
      </c>
      <c r="I102" s="65">
        <v>15315</v>
      </c>
      <c r="J102" s="73">
        <f t="shared" si="28"/>
        <v>0.58309999999999995</v>
      </c>
      <c r="K102" s="65">
        <v>307</v>
      </c>
      <c r="L102" s="65">
        <v>9426</v>
      </c>
      <c r="M102" s="61">
        <v>766</v>
      </c>
      <c r="N102" s="41">
        <f t="shared" si="29"/>
        <v>3.2568999999999999</v>
      </c>
      <c r="O102" s="41">
        <f t="shared" si="30"/>
        <v>8.1265000000000001</v>
      </c>
      <c r="P102" s="3">
        <v>4879</v>
      </c>
      <c r="Q102" s="3">
        <v>6359</v>
      </c>
      <c r="R102" s="3">
        <v>11732</v>
      </c>
      <c r="S102" s="3">
        <v>20321</v>
      </c>
      <c r="T102" s="74">
        <v>22952</v>
      </c>
      <c r="U102" s="74">
        <f t="shared" si="31"/>
        <v>22952</v>
      </c>
      <c r="V102" s="42">
        <f t="shared" si="32"/>
        <v>0</v>
      </c>
      <c r="W102" s="68">
        <v>53411495</v>
      </c>
      <c r="X102" s="69">
        <v>11020179</v>
      </c>
      <c r="Y102" s="8">
        <v>22.88017820931989</v>
      </c>
      <c r="Z102" s="37">
        <f t="shared" si="33"/>
        <v>1003.139</v>
      </c>
      <c r="AA102" s="65">
        <f t="shared" si="34"/>
        <v>0</v>
      </c>
      <c r="AB102" s="34">
        <f t="shared" si="35"/>
        <v>0.43202299999999999</v>
      </c>
      <c r="AC102" s="34" t="str">
        <f t="shared" si="36"/>
        <v/>
      </c>
      <c r="AD102" s="65" t="str">
        <f t="shared" si="37"/>
        <v/>
      </c>
      <c r="AE102" s="65" t="str">
        <f t="shared" si="38"/>
        <v/>
      </c>
      <c r="AF102" s="65" t="str">
        <f t="shared" si="39"/>
        <v/>
      </c>
      <c r="AG102" s="65">
        <f t="shared" si="55"/>
        <v>0</v>
      </c>
      <c r="AH102" s="34">
        <f t="shared" si="40"/>
        <v>490.42180157499996</v>
      </c>
      <c r="AI102" s="34" t="str">
        <f t="shared" si="41"/>
        <v/>
      </c>
      <c r="AJ102" s="65" t="str">
        <f t="shared" si="42"/>
        <v/>
      </c>
      <c r="AK102" s="37" t="str">
        <f t="shared" si="43"/>
        <v/>
      </c>
      <c r="AL102" s="14">
        <f t="shared" si="44"/>
        <v>490.42</v>
      </c>
      <c r="AM102" s="42">
        <f t="shared" si="45"/>
        <v>547.09</v>
      </c>
      <c r="AN102" s="60">
        <f t="shared" si="46"/>
        <v>0</v>
      </c>
      <c r="AO102" s="43">
        <f t="shared" si="47"/>
        <v>4.6442910472681925E-2</v>
      </c>
      <c r="AP102" s="66">
        <f t="shared" si="48"/>
        <v>0</v>
      </c>
      <c r="AQ102" s="18">
        <v>0</v>
      </c>
      <c r="AR102" s="66">
        <f t="shared" si="49"/>
        <v>0</v>
      </c>
      <c r="AS102" s="38">
        <f t="shared" si="50"/>
        <v>262660</v>
      </c>
      <c r="AT102" s="38">
        <f t="shared" si="51"/>
        <v>551008.95000000007</v>
      </c>
      <c r="AU102" s="66">
        <f t="shared" si="52"/>
        <v>-262660</v>
      </c>
      <c r="AV102" s="20">
        <f t="shared" si="53"/>
        <v>0</v>
      </c>
      <c r="AX102" s="65">
        <f t="shared" si="54"/>
        <v>0</v>
      </c>
    </row>
    <row r="103" spans="1:50" ht="15" customHeight="1">
      <c r="A103" s="2">
        <v>11</v>
      </c>
      <c r="B103" s="2">
        <v>200</v>
      </c>
      <c r="C103" s="1" t="s">
        <v>35</v>
      </c>
      <c r="D103" s="35">
        <v>29084</v>
      </c>
      <c r="E103" s="66">
        <v>0</v>
      </c>
      <c r="F103" s="7">
        <v>250</v>
      </c>
      <c r="G103" s="66">
        <v>250</v>
      </c>
      <c r="H103" s="63">
        <v>2.1549999999999998</v>
      </c>
      <c r="I103" s="65">
        <v>55</v>
      </c>
      <c r="J103" s="73">
        <f t="shared" si="28"/>
        <v>0.22</v>
      </c>
      <c r="K103" s="65">
        <v>27</v>
      </c>
      <c r="L103" s="65">
        <v>215</v>
      </c>
      <c r="M103" s="61">
        <v>81</v>
      </c>
      <c r="N103" s="41">
        <f t="shared" si="29"/>
        <v>12.5581</v>
      </c>
      <c r="O103" s="41">
        <f t="shared" si="30"/>
        <v>37.674400000000006</v>
      </c>
      <c r="P103" s="3">
        <v>257</v>
      </c>
      <c r="Q103" s="3">
        <v>255</v>
      </c>
      <c r="R103" s="3">
        <v>240</v>
      </c>
      <c r="S103" s="3">
        <v>311</v>
      </c>
      <c r="T103" s="75">
        <v>250</v>
      </c>
      <c r="U103" s="74">
        <f t="shared" si="31"/>
        <v>311</v>
      </c>
      <c r="V103" s="42">
        <f t="shared" si="32"/>
        <v>19.61</v>
      </c>
      <c r="W103" s="68">
        <v>227245</v>
      </c>
      <c r="X103" s="69">
        <v>150999</v>
      </c>
      <c r="Y103" s="8">
        <v>0.61129549634979008</v>
      </c>
      <c r="Z103" s="37">
        <f t="shared" si="33"/>
        <v>408.96749999999997</v>
      </c>
      <c r="AA103" s="65">
        <f t="shared" si="34"/>
        <v>0</v>
      </c>
      <c r="AB103" s="34">
        <f t="shared" si="35"/>
        <v>0.43202299999999999</v>
      </c>
      <c r="AC103" s="34" t="str">
        <f t="shared" si="36"/>
        <v/>
      </c>
      <c r="AD103" s="65" t="str">
        <f t="shared" si="37"/>
        <v/>
      </c>
      <c r="AE103" s="65">
        <f t="shared" si="38"/>
        <v>465.05</v>
      </c>
      <c r="AF103" s="65">
        <f t="shared" si="39"/>
        <v>465.05</v>
      </c>
      <c r="AG103" s="65">
        <f t="shared" si="55"/>
        <v>0</v>
      </c>
      <c r="AH103" s="34" t="str">
        <f t="shared" si="40"/>
        <v/>
      </c>
      <c r="AI103" s="34" t="str">
        <f t="shared" si="41"/>
        <v/>
      </c>
      <c r="AJ103" s="65" t="str">
        <f t="shared" si="42"/>
        <v/>
      </c>
      <c r="AK103" s="37" t="str">
        <f t="shared" si="43"/>
        <v/>
      </c>
      <c r="AL103" s="14">
        <f t="shared" si="44"/>
        <v>465.05</v>
      </c>
      <c r="AM103" s="42">
        <f t="shared" si="45"/>
        <v>518.79</v>
      </c>
      <c r="AN103" s="60">
        <f t="shared" si="46"/>
        <v>31522</v>
      </c>
      <c r="AO103" s="43">
        <f t="shared" si="47"/>
        <v>4.6442910472681925E-2</v>
      </c>
      <c r="AP103" s="66">
        <f t="shared" si="48"/>
        <v>113.22781573239854</v>
      </c>
      <c r="AQ103" s="18">
        <v>0</v>
      </c>
      <c r="AR103" s="66">
        <f t="shared" si="49"/>
        <v>29197</v>
      </c>
      <c r="AS103" s="38">
        <f t="shared" si="50"/>
        <v>2500</v>
      </c>
      <c r="AT103" s="38">
        <f t="shared" si="51"/>
        <v>7549.9500000000007</v>
      </c>
      <c r="AU103" s="66">
        <f t="shared" si="52"/>
        <v>26584</v>
      </c>
      <c r="AV103" s="20">
        <f t="shared" si="53"/>
        <v>29197</v>
      </c>
      <c r="AX103" s="65">
        <f t="shared" si="54"/>
        <v>1</v>
      </c>
    </row>
    <row r="104" spans="1:50" ht="15" customHeight="1">
      <c r="A104" s="2">
        <v>11</v>
      </c>
      <c r="B104" s="2">
        <v>300</v>
      </c>
      <c r="C104" s="1" t="s">
        <v>59</v>
      </c>
      <c r="D104" s="35">
        <v>30545</v>
      </c>
      <c r="E104" s="66">
        <v>0</v>
      </c>
      <c r="F104" s="7">
        <v>116</v>
      </c>
      <c r="G104" s="66">
        <v>122</v>
      </c>
      <c r="H104" s="63">
        <v>2.7109999999999999</v>
      </c>
      <c r="I104" s="65"/>
      <c r="J104" s="73">
        <f t="shared" si="28"/>
        <v>0</v>
      </c>
      <c r="K104" s="65">
        <v>12</v>
      </c>
      <c r="L104" s="65">
        <v>68</v>
      </c>
      <c r="M104" s="61">
        <v>16</v>
      </c>
      <c r="N104" s="41">
        <f t="shared" si="29"/>
        <v>17.647099999999998</v>
      </c>
      <c r="O104" s="41">
        <f t="shared" si="30"/>
        <v>23.529399999999999</v>
      </c>
      <c r="P104" s="3">
        <v>169</v>
      </c>
      <c r="Q104" s="3">
        <v>153</v>
      </c>
      <c r="R104" s="3">
        <v>147</v>
      </c>
      <c r="S104" s="3">
        <v>110</v>
      </c>
      <c r="T104" s="75">
        <v>116</v>
      </c>
      <c r="U104" s="74">
        <f t="shared" si="31"/>
        <v>169</v>
      </c>
      <c r="V104" s="42">
        <f t="shared" si="32"/>
        <v>27.81</v>
      </c>
      <c r="W104" s="68">
        <v>57256</v>
      </c>
      <c r="X104" s="69">
        <v>12999</v>
      </c>
      <c r="Y104" s="8">
        <v>0.50225560890629606</v>
      </c>
      <c r="Z104" s="37">
        <f t="shared" si="33"/>
        <v>230.9581</v>
      </c>
      <c r="AA104" s="65">
        <f t="shared" si="34"/>
        <v>0</v>
      </c>
      <c r="AB104" s="34">
        <f t="shared" si="35"/>
        <v>0.43202299999999999</v>
      </c>
      <c r="AC104" s="34" t="str">
        <f t="shared" si="36"/>
        <v/>
      </c>
      <c r="AD104" s="65" t="str">
        <f t="shared" si="37"/>
        <v/>
      </c>
      <c r="AE104" s="65">
        <f t="shared" si="38"/>
        <v>418.07400000000001</v>
      </c>
      <c r="AF104" s="65">
        <f t="shared" si="39"/>
        <v>418.07400000000001</v>
      </c>
      <c r="AG104" s="65">
        <f t="shared" si="55"/>
        <v>0</v>
      </c>
      <c r="AH104" s="34" t="str">
        <f t="shared" si="40"/>
        <v/>
      </c>
      <c r="AI104" s="34" t="str">
        <f t="shared" si="41"/>
        <v/>
      </c>
      <c r="AJ104" s="65" t="str">
        <f t="shared" si="42"/>
        <v/>
      </c>
      <c r="AK104" s="37" t="str">
        <f t="shared" si="43"/>
        <v/>
      </c>
      <c r="AL104" s="14">
        <f t="shared" si="44"/>
        <v>418.07</v>
      </c>
      <c r="AM104" s="42">
        <f t="shared" si="45"/>
        <v>466.38</v>
      </c>
      <c r="AN104" s="60">
        <f t="shared" si="46"/>
        <v>32162</v>
      </c>
      <c r="AO104" s="43">
        <f t="shared" si="47"/>
        <v>4.6442910472681925E-2</v>
      </c>
      <c r="AP104" s="66">
        <f t="shared" si="48"/>
        <v>75.098186234326676</v>
      </c>
      <c r="AQ104" s="18">
        <v>0</v>
      </c>
      <c r="AR104" s="66">
        <f t="shared" si="49"/>
        <v>30620</v>
      </c>
      <c r="AS104" s="38">
        <f t="shared" si="50"/>
        <v>1220</v>
      </c>
      <c r="AT104" s="38">
        <f t="shared" si="51"/>
        <v>649.95000000000005</v>
      </c>
      <c r="AU104" s="66">
        <f t="shared" si="52"/>
        <v>29895</v>
      </c>
      <c r="AV104" s="20">
        <f t="shared" si="53"/>
        <v>30620</v>
      </c>
      <c r="AX104" s="65">
        <f t="shared" si="54"/>
        <v>1</v>
      </c>
    </row>
    <row r="105" spans="1:50" ht="15" customHeight="1">
      <c r="A105" s="2">
        <v>11</v>
      </c>
      <c r="B105" s="2">
        <v>400</v>
      </c>
      <c r="C105" s="1" t="s">
        <v>83</v>
      </c>
      <c r="D105" s="35">
        <v>8702</v>
      </c>
      <c r="E105" s="66">
        <v>0</v>
      </c>
      <c r="F105" s="7">
        <v>47</v>
      </c>
      <c r="G105" s="66">
        <v>51</v>
      </c>
      <c r="H105" s="63">
        <v>2.2170000000000001</v>
      </c>
      <c r="I105" s="65"/>
      <c r="J105" s="73">
        <f t="shared" si="28"/>
        <v>0</v>
      </c>
      <c r="K105" s="65">
        <v>8</v>
      </c>
      <c r="L105" s="65">
        <v>37</v>
      </c>
      <c r="M105" s="61">
        <v>3</v>
      </c>
      <c r="N105" s="41">
        <f t="shared" si="29"/>
        <v>21.621600000000001</v>
      </c>
      <c r="O105" s="41">
        <f t="shared" si="30"/>
        <v>8.1081000000000003</v>
      </c>
      <c r="P105" s="3">
        <v>44</v>
      </c>
      <c r="Q105" s="3">
        <v>50</v>
      </c>
      <c r="R105" s="3">
        <v>43</v>
      </c>
      <c r="S105" s="3">
        <v>38</v>
      </c>
      <c r="T105" s="75">
        <v>47</v>
      </c>
      <c r="U105" s="74">
        <f t="shared" si="31"/>
        <v>50</v>
      </c>
      <c r="V105" s="42">
        <f t="shared" si="32"/>
        <v>0</v>
      </c>
      <c r="W105" s="68">
        <v>9086</v>
      </c>
      <c r="X105" s="69">
        <v>3999</v>
      </c>
      <c r="Y105" s="8">
        <v>0.37042797109484676</v>
      </c>
      <c r="Z105" s="37">
        <f t="shared" si="33"/>
        <v>126.88030000000001</v>
      </c>
      <c r="AA105" s="65">
        <f t="shared" si="34"/>
        <v>0</v>
      </c>
      <c r="AB105" s="34">
        <f t="shared" si="35"/>
        <v>0.43202299999999999</v>
      </c>
      <c r="AC105" s="34" t="str">
        <f t="shared" si="36"/>
        <v/>
      </c>
      <c r="AD105" s="65" t="str">
        <f t="shared" si="37"/>
        <v/>
      </c>
      <c r="AE105" s="65">
        <f t="shared" si="38"/>
        <v>410</v>
      </c>
      <c r="AF105" s="65">
        <f t="shared" si="39"/>
        <v>410</v>
      </c>
      <c r="AG105" s="65">
        <f t="shared" si="55"/>
        <v>0</v>
      </c>
      <c r="AH105" s="34" t="str">
        <f t="shared" si="40"/>
        <v/>
      </c>
      <c r="AI105" s="34" t="str">
        <f t="shared" si="41"/>
        <v/>
      </c>
      <c r="AJ105" s="65" t="str">
        <f t="shared" si="42"/>
        <v/>
      </c>
      <c r="AK105" s="37" t="str">
        <f t="shared" si="43"/>
        <v/>
      </c>
      <c r="AL105" s="14">
        <f t="shared" si="44"/>
        <v>410</v>
      </c>
      <c r="AM105" s="42">
        <f t="shared" si="45"/>
        <v>457.38</v>
      </c>
      <c r="AN105" s="60">
        <f t="shared" si="46"/>
        <v>19401</v>
      </c>
      <c r="AO105" s="43">
        <f t="shared" si="47"/>
        <v>4.6442910472681925E-2</v>
      </c>
      <c r="AP105" s="66">
        <f t="shared" si="48"/>
        <v>496.89269914722394</v>
      </c>
      <c r="AQ105" s="18">
        <v>0</v>
      </c>
      <c r="AR105" s="66">
        <f t="shared" si="49"/>
        <v>9199</v>
      </c>
      <c r="AS105" s="38">
        <f t="shared" si="50"/>
        <v>510</v>
      </c>
      <c r="AT105" s="38">
        <f t="shared" si="51"/>
        <v>199.95000000000002</v>
      </c>
      <c r="AU105" s="66">
        <f t="shared" si="52"/>
        <v>8502</v>
      </c>
      <c r="AV105" s="20">
        <f t="shared" si="53"/>
        <v>9199</v>
      </c>
      <c r="AX105" s="65">
        <f t="shared" si="54"/>
        <v>1</v>
      </c>
    </row>
    <row r="106" spans="1:50" ht="15" customHeight="1">
      <c r="A106" s="2">
        <v>11</v>
      </c>
      <c r="B106" s="2">
        <v>500</v>
      </c>
      <c r="C106" s="1" t="s">
        <v>221</v>
      </c>
      <c r="D106" s="35">
        <v>0</v>
      </c>
      <c r="E106" s="66">
        <v>0</v>
      </c>
      <c r="F106" s="7">
        <v>1004</v>
      </c>
      <c r="G106" s="66">
        <v>1034</v>
      </c>
      <c r="H106" s="63">
        <v>2.4119999999999999</v>
      </c>
      <c r="I106" s="65">
        <v>670</v>
      </c>
      <c r="J106" s="73">
        <f t="shared" si="28"/>
        <v>0.64800000000000002</v>
      </c>
      <c r="K106" s="65">
        <v>27</v>
      </c>
      <c r="L106" s="65">
        <v>830</v>
      </c>
      <c r="M106" s="61">
        <v>104</v>
      </c>
      <c r="N106" s="41">
        <f t="shared" si="29"/>
        <v>3.2530000000000001</v>
      </c>
      <c r="O106" s="41">
        <f t="shared" si="30"/>
        <v>12.530099999999999</v>
      </c>
      <c r="P106" s="3">
        <v>440</v>
      </c>
      <c r="Q106" s="3">
        <v>586</v>
      </c>
      <c r="R106" s="3">
        <v>687</v>
      </c>
      <c r="S106" s="3">
        <v>978</v>
      </c>
      <c r="T106" s="74">
        <v>1004</v>
      </c>
      <c r="U106" s="74">
        <f t="shared" si="31"/>
        <v>1004</v>
      </c>
      <c r="V106" s="42">
        <f t="shared" si="32"/>
        <v>0</v>
      </c>
      <c r="W106" s="68">
        <v>5981371</v>
      </c>
      <c r="X106" s="69">
        <v>756402</v>
      </c>
      <c r="Y106" s="8">
        <v>14.813263613576588</v>
      </c>
      <c r="Z106" s="37">
        <f t="shared" si="33"/>
        <v>67.777100000000004</v>
      </c>
      <c r="AA106" s="65">
        <f t="shared" si="34"/>
        <v>0</v>
      </c>
      <c r="AB106" s="34">
        <f t="shared" si="35"/>
        <v>0.43202299999999999</v>
      </c>
      <c r="AC106" s="34" t="str">
        <f t="shared" si="36"/>
        <v/>
      </c>
      <c r="AD106" s="65" t="str">
        <f t="shared" si="37"/>
        <v/>
      </c>
      <c r="AE106" s="65">
        <f t="shared" si="38"/>
        <v>752.77800000000002</v>
      </c>
      <c r="AF106" s="65">
        <f t="shared" si="39"/>
        <v>630</v>
      </c>
      <c r="AG106" s="65">
        <f t="shared" si="55"/>
        <v>0</v>
      </c>
      <c r="AH106" s="34" t="str">
        <f t="shared" si="40"/>
        <v/>
      </c>
      <c r="AI106" s="34" t="str">
        <f t="shared" si="41"/>
        <v/>
      </c>
      <c r="AJ106" s="65" t="str">
        <f t="shared" si="42"/>
        <v/>
      </c>
      <c r="AK106" s="37" t="str">
        <f t="shared" si="43"/>
        <v/>
      </c>
      <c r="AL106" s="14">
        <f t="shared" si="44"/>
        <v>630</v>
      </c>
      <c r="AM106" s="42">
        <f t="shared" si="45"/>
        <v>702.8</v>
      </c>
      <c r="AN106" s="60">
        <f t="shared" si="46"/>
        <v>0</v>
      </c>
      <c r="AO106" s="43">
        <f t="shared" si="47"/>
        <v>4.6442910472681925E-2</v>
      </c>
      <c r="AP106" s="66">
        <f t="shared" si="48"/>
        <v>0</v>
      </c>
      <c r="AQ106" s="18">
        <v>0</v>
      </c>
      <c r="AR106" s="66">
        <f t="shared" si="49"/>
        <v>0</v>
      </c>
      <c r="AS106" s="38">
        <f t="shared" si="50"/>
        <v>10340</v>
      </c>
      <c r="AT106" s="38">
        <f t="shared" si="51"/>
        <v>37820.1</v>
      </c>
      <c r="AU106" s="66">
        <f t="shared" si="52"/>
        <v>-10340</v>
      </c>
      <c r="AV106" s="20">
        <f t="shared" si="53"/>
        <v>0</v>
      </c>
      <c r="AX106" s="65">
        <f t="shared" si="54"/>
        <v>0</v>
      </c>
    </row>
    <row r="107" spans="1:50" ht="15" customHeight="1">
      <c r="A107" s="2">
        <v>11</v>
      </c>
      <c r="B107" s="2">
        <v>600</v>
      </c>
      <c r="C107" s="1" t="s">
        <v>123</v>
      </c>
      <c r="D107" s="35">
        <v>378628</v>
      </c>
      <c r="E107" s="66">
        <v>0</v>
      </c>
      <c r="F107" s="7">
        <v>770</v>
      </c>
      <c r="G107" s="66">
        <v>760</v>
      </c>
      <c r="H107" s="63">
        <v>2.492</v>
      </c>
      <c r="I107" s="65">
        <v>1730</v>
      </c>
      <c r="J107" s="73">
        <f t="shared" si="28"/>
        <v>2.2763</v>
      </c>
      <c r="K107" s="65">
        <v>90</v>
      </c>
      <c r="L107" s="65">
        <v>364</v>
      </c>
      <c r="M107" s="61">
        <v>93</v>
      </c>
      <c r="N107" s="41">
        <f t="shared" si="29"/>
        <v>24.725300000000001</v>
      </c>
      <c r="O107" s="41">
        <f t="shared" si="30"/>
        <v>25.549500000000002</v>
      </c>
      <c r="P107" s="3">
        <v>1317</v>
      </c>
      <c r="Q107" s="3">
        <v>1001</v>
      </c>
      <c r="R107" s="3">
        <v>923</v>
      </c>
      <c r="S107" s="3">
        <v>860</v>
      </c>
      <c r="T107" s="75">
        <v>770</v>
      </c>
      <c r="U107" s="74">
        <f t="shared" si="31"/>
        <v>1317</v>
      </c>
      <c r="V107" s="42">
        <f t="shared" si="32"/>
        <v>42.29</v>
      </c>
      <c r="W107" s="68">
        <v>295045</v>
      </c>
      <c r="X107" s="69">
        <v>317796</v>
      </c>
      <c r="Y107" s="8">
        <v>1.1433886952371981</v>
      </c>
      <c r="Z107" s="37">
        <f t="shared" si="33"/>
        <v>673.43679999999995</v>
      </c>
      <c r="AA107" s="65">
        <f t="shared" si="34"/>
        <v>0</v>
      </c>
      <c r="AB107" s="34">
        <f t="shared" si="35"/>
        <v>0.43202299999999999</v>
      </c>
      <c r="AC107" s="34" t="str">
        <f t="shared" si="36"/>
        <v/>
      </c>
      <c r="AD107" s="65" t="str">
        <f t="shared" si="37"/>
        <v/>
      </c>
      <c r="AE107" s="65">
        <f t="shared" si="38"/>
        <v>652.22</v>
      </c>
      <c r="AF107" s="65">
        <f t="shared" si="39"/>
        <v>630</v>
      </c>
      <c r="AG107" s="65">
        <f t="shared" si="55"/>
        <v>0</v>
      </c>
      <c r="AH107" s="34" t="str">
        <f t="shared" si="40"/>
        <v/>
      </c>
      <c r="AI107" s="34" t="str">
        <f t="shared" si="41"/>
        <v/>
      </c>
      <c r="AJ107" s="65" t="str">
        <f t="shared" si="42"/>
        <v/>
      </c>
      <c r="AK107" s="37" t="str">
        <f t="shared" si="43"/>
        <v/>
      </c>
      <c r="AL107" s="14">
        <f t="shared" si="44"/>
        <v>630</v>
      </c>
      <c r="AM107" s="42">
        <f t="shared" si="45"/>
        <v>702.8</v>
      </c>
      <c r="AN107" s="60">
        <f t="shared" si="46"/>
        <v>406662</v>
      </c>
      <c r="AO107" s="43">
        <f t="shared" si="47"/>
        <v>4.6442910472681925E-2</v>
      </c>
      <c r="AP107" s="66">
        <f t="shared" si="48"/>
        <v>1301.9805521911651</v>
      </c>
      <c r="AQ107" s="18">
        <v>0</v>
      </c>
      <c r="AR107" s="66">
        <f t="shared" si="49"/>
        <v>379930</v>
      </c>
      <c r="AS107" s="38">
        <f t="shared" si="50"/>
        <v>7600</v>
      </c>
      <c r="AT107" s="38">
        <f t="shared" si="51"/>
        <v>15889.800000000001</v>
      </c>
      <c r="AU107" s="66">
        <f t="shared" si="52"/>
        <v>371028</v>
      </c>
      <c r="AV107" s="20">
        <f t="shared" si="53"/>
        <v>379930</v>
      </c>
      <c r="AX107" s="65">
        <f t="shared" si="54"/>
        <v>1</v>
      </c>
    </row>
    <row r="108" spans="1:50" ht="15" customHeight="1">
      <c r="A108" s="2">
        <v>11</v>
      </c>
      <c r="B108" s="2">
        <v>700</v>
      </c>
      <c r="C108" s="1" t="s">
        <v>259</v>
      </c>
      <c r="D108" s="35">
        <v>0</v>
      </c>
      <c r="E108" s="66">
        <v>0</v>
      </c>
      <c r="F108" s="7">
        <v>110</v>
      </c>
      <c r="G108" s="66">
        <v>112</v>
      </c>
      <c r="H108" s="63">
        <v>2.1960000000000002</v>
      </c>
      <c r="I108" s="65"/>
      <c r="J108" s="73">
        <f t="shared" si="28"/>
        <v>0</v>
      </c>
      <c r="K108" s="65">
        <v>4</v>
      </c>
      <c r="L108" s="65">
        <v>133</v>
      </c>
      <c r="M108" s="61">
        <v>36</v>
      </c>
      <c r="N108" s="41">
        <f t="shared" si="29"/>
        <v>3.0075000000000003</v>
      </c>
      <c r="O108" s="41">
        <f t="shared" si="30"/>
        <v>27.067699999999999</v>
      </c>
      <c r="P108" s="3">
        <v>147</v>
      </c>
      <c r="Q108" s="3">
        <v>192</v>
      </c>
      <c r="R108" s="3">
        <v>118</v>
      </c>
      <c r="S108" s="3">
        <v>101</v>
      </c>
      <c r="T108" s="75">
        <v>110</v>
      </c>
      <c r="U108" s="74">
        <f t="shared" si="31"/>
        <v>192</v>
      </c>
      <c r="V108" s="42">
        <f t="shared" si="32"/>
        <v>41.67</v>
      </c>
      <c r="W108" s="68">
        <v>179760</v>
      </c>
      <c r="X108" s="69">
        <v>62905</v>
      </c>
      <c r="Y108" s="8">
        <v>2.2678691947607481</v>
      </c>
      <c r="Z108" s="37">
        <f t="shared" si="33"/>
        <v>48.503700000000002</v>
      </c>
      <c r="AA108" s="65">
        <f t="shared" si="34"/>
        <v>0</v>
      </c>
      <c r="AB108" s="34">
        <f t="shared" si="35"/>
        <v>0.43202299999999999</v>
      </c>
      <c r="AC108" s="34" t="str">
        <f t="shared" si="36"/>
        <v/>
      </c>
      <c r="AD108" s="65" t="str">
        <f t="shared" si="37"/>
        <v/>
      </c>
      <c r="AE108" s="65">
        <f t="shared" si="38"/>
        <v>414.404</v>
      </c>
      <c r="AF108" s="65">
        <f t="shared" si="39"/>
        <v>414.404</v>
      </c>
      <c r="AG108" s="65">
        <f t="shared" si="55"/>
        <v>0</v>
      </c>
      <c r="AH108" s="34" t="str">
        <f t="shared" si="40"/>
        <v/>
      </c>
      <c r="AI108" s="34" t="str">
        <f t="shared" si="41"/>
        <v/>
      </c>
      <c r="AJ108" s="65" t="str">
        <f t="shared" si="42"/>
        <v/>
      </c>
      <c r="AK108" s="37" t="str">
        <f t="shared" si="43"/>
        <v/>
      </c>
      <c r="AL108" s="14">
        <f t="shared" si="44"/>
        <v>414.4</v>
      </c>
      <c r="AM108" s="42">
        <f t="shared" si="45"/>
        <v>462.28</v>
      </c>
      <c r="AN108" s="60">
        <f t="shared" si="46"/>
        <v>0</v>
      </c>
      <c r="AO108" s="43">
        <f t="shared" si="47"/>
        <v>4.6442910472681925E-2</v>
      </c>
      <c r="AP108" s="66">
        <f t="shared" si="48"/>
        <v>0</v>
      </c>
      <c r="AQ108" s="18">
        <v>0</v>
      </c>
      <c r="AR108" s="66">
        <f t="shared" si="49"/>
        <v>0</v>
      </c>
      <c r="AS108" s="38">
        <f t="shared" si="50"/>
        <v>1120</v>
      </c>
      <c r="AT108" s="38">
        <f t="shared" si="51"/>
        <v>3145.25</v>
      </c>
      <c r="AU108" s="66">
        <f t="shared" si="52"/>
        <v>-1120</v>
      </c>
      <c r="AV108" s="20">
        <f t="shared" si="53"/>
        <v>0</v>
      </c>
      <c r="AX108" s="65">
        <f t="shared" si="54"/>
        <v>0</v>
      </c>
    </row>
    <row r="109" spans="1:50" ht="15" customHeight="1">
      <c r="A109" s="2">
        <v>11</v>
      </c>
      <c r="B109" s="2">
        <v>900</v>
      </c>
      <c r="C109" s="1" t="s">
        <v>325</v>
      </c>
      <c r="D109" s="35">
        <v>0</v>
      </c>
      <c r="E109" s="66">
        <v>0</v>
      </c>
      <c r="F109" s="7">
        <v>313</v>
      </c>
      <c r="G109" s="66">
        <v>322</v>
      </c>
      <c r="H109" s="63">
        <v>2.093</v>
      </c>
      <c r="I109" s="65">
        <v>430</v>
      </c>
      <c r="J109" s="73">
        <f t="shared" si="28"/>
        <v>1.3353999999999999</v>
      </c>
      <c r="K109" s="65">
        <v>13</v>
      </c>
      <c r="L109" s="65">
        <v>180</v>
      </c>
      <c r="M109" s="61">
        <v>35</v>
      </c>
      <c r="N109" s="41">
        <f t="shared" si="29"/>
        <v>7.2221999999999991</v>
      </c>
      <c r="O109" s="41">
        <f t="shared" si="30"/>
        <v>19.444400000000002</v>
      </c>
      <c r="P109" s="3">
        <v>220</v>
      </c>
      <c r="Q109" s="3">
        <v>285</v>
      </c>
      <c r="R109" s="3">
        <v>245</v>
      </c>
      <c r="S109" s="3">
        <v>285</v>
      </c>
      <c r="T109" s="75">
        <v>313</v>
      </c>
      <c r="U109" s="74">
        <f t="shared" si="31"/>
        <v>313</v>
      </c>
      <c r="V109" s="42">
        <f t="shared" si="32"/>
        <v>0</v>
      </c>
      <c r="W109" s="68">
        <v>463033</v>
      </c>
      <c r="X109" s="69">
        <v>224996</v>
      </c>
      <c r="Y109" s="8">
        <v>1.0221085966421466</v>
      </c>
      <c r="Z109" s="37">
        <f t="shared" si="33"/>
        <v>306.22969999999998</v>
      </c>
      <c r="AA109" s="65">
        <f t="shared" si="34"/>
        <v>0</v>
      </c>
      <c r="AB109" s="34">
        <f t="shared" si="35"/>
        <v>0.43202299999999999</v>
      </c>
      <c r="AC109" s="34" t="str">
        <f t="shared" si="36"/>
        <v/>
      </c>
      <c r="AD109" s="65" t="str">
        <f t="shared" si="37"/>
        <v/>
      </c>
      <c r="AE109" s="65">
        <f t="shared" si="38"/>
        <v>491.47399999999999</v>
      </c>
      <c r="AF109" s="65">
        <f t="shared" si="39"/>
        <v>491.47399999999999</v>
      </c>
      <c r="AG109" s="65">
        <f t="shared" si="55"/>
        <v>0</v>
      </c>
      <c r="AH109" s="34" t="str">
        <f t="shared" si="40"/>
        <v/>
      </c>
      <c r="AI109" s="34" t="str">
        <f t="shared" si="41"/>
        <v/>
      </c>
      <c r="AJ109" s="65" t="str">
        <f t="shared" si="42"/>
        <v/>
      </c>
      <c r="AK109" s="37" t="str">
        <f t="shared" si="43"/>
        <v/>
      </c>
      <c r="AL109" s="14">
        <f t="shared" si="44"/>
        <v>491.47</v>
      </c>
      <c r="AM109" s="42">
        <f t="shared" si="45"/>
        <v>548.26</v>
      </c>
      <c r="AN109" s="60">
        <f t="shared" si="46"/>
        <v>0</v>
      </c>
      <c r="AO109" s="43">
        <f t="shared" si="47"/>
        <v>4.6442910472681925E-2</v>
      </c>
      <c r="AP109" s="66">
        <f t="shared" si="48"/>
        <v>0</v>
      </c>
      <c r="AQ109" s="18">
        <v>0</v>
      </c>
      <c r="AR109" s="66">
        <f t="shared" si="49"/>
        <v>0</v>
      </c>
      <c r="AS109" s="38">
        <f t="shared" si="50"/>
        <v>3220</v>
      </c>
      <c r="AT109" s="38">
        <f t="shared" si="51"/>
        <v>11249.800000000001</v>
      </c>
      <c r="AU109" s="66">
        <f t="shared" si="52"/>
        <v>-3220</v>
      </c>
      <c r="AV109" s="20">
        <f t="shared" si="53"/>
        <v>0</v>
      </c>
      <c r="AX109" s="65">
        <f t="shared" si="54"/>
        <v>0</v>
      </c>
    </row>
    <row r="110" spans="1:50" ht="15" customHeight="1">
      <c r="A110" s="2">
        <v>11</v>
      </c>
      <c r="B110" s="2">
        <v>1000</v>
      </c>
      <c r="C110" s="1" t="s">
        <v>466</v>
      </c>
      <c r="D110" s="35">
        <v>0</v>
      </c>
      <c r="E110" s="66">
        <v>0</v>
      </c>
      <c r="F110" s="7">
        <v>156</v>
      </c>
      <c r="G110" s="66">
        <v>161</v>
      </c>
      <c r="H110" s="63">
        <v>1.66</v>
      </c>
      <c r="I110" s="65">
        <v>185</v>
      </c>
      <c r="J110" s="73">
        <f t="shared" si="28"/>
        <v>1.1491</v>
      </c>
      <c r="K110" s="65">
        <v>3</v>
      </c>
      <c r="L110" s="65">
        <v>210</v>
      </c>
      <c r="M110" s="61">
        <v>39</v>
      </c>
      <c r="N110" s="41">
        <f t="shared" si="29"/>
        <v>1.4286000000000001</v>
      </c>
      <c r="O110" s="41">
        <f t="shared" si="30"/>
        <v>18.571400000000001</v>
      </c>
      <c r="P110" s="3">
        <v>171</v>
      </c>
      <c r="Q110" s="3">
        <v>191</v>
      </c>
      <c r="R110" s="3">
        <v>224</v>
      </c>
      <c r="S110" s="3">
        <v>180</v>
      </c>
      <c r="T110" s="75">
        <v>156</v>
      </c>
      <c r="U110" s="74">
        <f t="shared" si="31"/>
        <v>224</v>
      </c>
      <c r="V110" s="42">
        <f t="shared" si="32"/>
        <v>28.13</v>
      </c>
      <c r="W110" s="68">
        <v>471241</v>
      </c>
      <c r="X110" s="69">
        <v>286006</v>
      </c>
      <c r="Y110" s="8">
        <v>0.85766343318965188</v>
      </c>
      <c r="Z110" s="37">
        <f t="shared" si="33"/>
        <v>181.8895</v>
      </c>
      <c r="AA110" s="65">
        <f t="shared" si="34"/>
        <v>0</v>
      </c>
      <c r="AB110" s="34">
        <f t="shared" si="35"/>
        <v>0.43202299999999999</v>
      </c>
      <c r="AC110" s="34" t="str">
        <f t="shared" si="36"/>
        <v/>
      </c>
      <c r="AD110" s="65" t="str">
        <f t="shared" si="37"/>
        <v/>
      </c>
      <c r="AE110" s="65">
        <f t="shared" si="38"/>
        <v>432.387</v>
      </c>
      <c r="AF110" s="65">
        <f t="shared" si="39"/>
        <v>432.387</v>
      </c>
      <c r="AG110" s="65">
        <f t="shared" si="55"/>
        <v>0</v>
      </c>
      <c r="AH110" s="34" t="str">
        <f t="shared" si="40"/>
        <v/>
      </c>
      <c r="AI110" s="34" t="str">
        <f t="shared" si="41"/>
        <v/>
      </c>
      <c r="AJ110" s="65" t="str">
        <f t="shared" si="42"/>
        <v/>
      </c>
      <c r="AK110" s="37" t="str">
        <f t="shared" si="43"/>
        <v/>
      </c>
      <c r="AL110" s="14">
        <f t="shared" si="44"/>
        <v>432.39</v>
      </c>
      <c r="AM110" s="42">
        <f t="shared" si="45"/>
        <v>482.35</v>
      </c>
      <c r="AN110" s="60">
        <f t="shared" si="46"/>
        <v>0</v>
      </c>
      <c r="AO110" s="43">
        <f t="shared" si="47"/>
        <v>4.6442910472681925E-2</v>
      </c>
      <c r="AP110" s="66">
        <f t="shared" si="48"/>
        <v>0</v>
      </c>
      <c r="AQ110" s="18">
        <v>0</v>
      </c>
      <c r="AR110" s="66">
        <f t="shared" si="49"/>
        <v>0</v>
      </c>
      <c r="AS110" s="38">
        <f t="shared" si="50"/>
        <v>1610</v>
      </c>
      <c r="AT110" s="38">
        <f t="shared" si="51"/>
        <v>14300.300000000001</v>
      </c>
      <c r="AU110" s="66">
        <f t="shared" si="52"/>
        <v>-1610</v>
      </c>
      <c r="AV110" s="20">
        <f t="shared" si="53"/>
        <v>0</v>
      </c>
      <c r="AX110" s="65">
        <f t="shared" si="54"/>
        <v>0</v>
      </c>
    </row>
    <row r="111" spans="1:50" ht="15" customHeight="1">
      <c r="A111" s="2">
        <v>11</v>
      </c>
      <c r="B111" s="2">
        <v>1200</v>
      </c>
      <c r="C111" s="1" t="s">
        <v>429</v>
      </c>
      <c r="D111" s="35">
        <v>0</v>
      </c>
      <c r="E111" s="66">
        <v>0</v>
      </c>
      <c r="F111" s="7">
        <v>1004</v>
      </c>
      <c r="G111" s="66">
        <v>1067</v>
      </c>
      <c r="H111" s="63">
        <v>2.1909999999999998</v>
      </c>
      <c r="I111" s="65">
        <v>202</v>
      </c>
      <c r="J111" s="73">
        <f t="shared" si="28"/>
        <v>0.1893</v>
      </c>
      <c r="K111" s="65">
        <v>62</v>
      </c>
      <c r="L111" s="65">
        <v>1124</v>
      </c>
      <c r="M111" s="61">
        <v>152</v>
      </c>
      <c r="N111" s="41">
        <f t="shared" si="29"/>
        <v>5.516</v>
      </c>
      <c r="O111" s="41">
        <f t="shared" si="30"/>
        <v>13.523099999999999</v>
      </c>
      <c r="P111" s="3">
        <v>410</v>
      </c>
      <c r="Q111" s="3">
        <v>583</v>
      </c>
      <c r="R111" s="3">
        <v>693</v>
      </c>
      <c r="S111" s="3">
        <v>966</v>
      </c>
      <c r="T111" s="74">
        <v>1004</v>
      </c>
      <c r="U111" s="74">
        <f t="shared" si="31"/>
        <v>1004</v>
      </c>
      <c r="V111" s="42">
        <f t="shared" si="32"/>
        <v>0</v>
      </c>
      <c r="W111" s="68">
        <v>5894070</v>
      </c>
      <c r="X111" s="69">
        <v>1045793</v>
      </c>
      <c r="Y111" s="8">
        <v>18.145526929082298</v>
      </c>
      <c r="Z111" s="37">
        <f t="shared" si="33"/>
        <v>55.330399999999997</v>
      </c>
      <c r="AA111" s="65">
        <f t="shared" si="34"/>
        <v>0</v>
      </c>
      <c r="AB111" s="34">
        <f t="shared" si="35"/>
        <v>0.43202299999999999</v>
      </c>
      <c r="AC111" s="34" t="str">
        <f t="shared" si="36"/>
        <v/>
      </c>
      <c r="AD111" s="65" t="str">
        <f t="shared" si="37"/>
        <v/>
      </c>
      <c r="AE111" s="65">
        <f t="shared" si="38"/>
        <v>764.88900000000001</v>
      </c>
      <c r="AF111" s="65">
        <f t="shared" si="39"/>
        <v>630</v>
      </c>
      <c r="AG111" s="65">
        <f t="shared" si="55"/>
        <v>0</v>
      </c>
      <c r="AH111" s="34" t="str">
        <f t="shared" si="40"/>
        <v/>
      </c>
      <c r="AI111" s="34" t="str">
        <f t="shared" si="41"/>
        <v/>
      </c>
      <c r="AJ111" s="65" t="str">
        <f t="shared" si="42"/>
        <v/>
      </c>
      <c r="AK111" s="37" t="str">
        <f t="shared" si="43"/>
        <v/>
      </c>
      <c r="AL111" s="14">
        <f t="shared" si="44"/>
        <v>630</v>
      </c>
      <c r="AM111" s="42">
        <f t="shared" si="45"/>
        <v>702.8</v>
      </c>
      <c r="AN111" s="60">
        <f t="shared" si="46"/>
        <v>0</v>
      </c>
      <c r="AO111" s="43">
        <f t="shared" si="47"/>
        <v>4.6442910472681925E-2</v>
      </c>
      <c r="AP111" s="66">
        <f t="shared" si="48"/>
        <v>0</v>
      </c>
      <c r="AQ111" s="18">
        <v>0</v>
      </c>
      <c r="AR111" s="66">
        <f t="shared" si="49"/>
        <v>0</v>
      </c>
      <c r="AS111" s="38">
        <f t="shared" si="50"/>
        <v>10670</v>
      </c>
      <c r="AT111" s="38">
        <f t="shared" si="51"/>
        <v>52289.65</v>
      </c>
      <c r="AU111" s="66">
        <f t="shared" si="52"/>
        <v>-10670</v>
      </c>
      <c r="AV111" s="20">
        <f t="shared" si="53"/>
        <v>0</v>
      </c>
      <c r="AX111" s="65">
        <f t="shared" si="54"/>
        <v>0</v>
      </c>
    </row>
    <row r="112" spans="1:50" ht="15" customHeight="1">
      <c r="A112" s="2">
        <v>11</v>
      </c>
      <c r="B112" s="2">
        <v>1500</v>
      </c>
      <c r="C112" s="1" t="s">
        <v>617</v>
      </c>
      <c r="D112" s="35">
        <v>128759</v>
      </c>
      <c r="E112" s="66">
        <v>0</v>
      </c>
      <c r="F112" s="7">
        <v>469</v>
      </c>
      <c r="G112" s="66">
        <v>489</v>
      </c>
      <c r="H112" s="63">
        <v>2.4089999999999998</v>
      </c>
      <c r="I112" s="65">
        <v>411</v>
      </c>
      <c r="J112" s="73">
        <f t="shared" si="28"/>
        <v>0.84050000000000002</v>
      </c>
      <c r="K112" s="65">
        <v>17</v>
      </c>
      <c r="L112" s="65">
        <v>216</v>
      </c>
      <c r="M112" s="61">
        <v>62</v>
      </c>
      <c r="N112" s="41">
        <f t="shared" si="29"/>
        <v>7.8704000000000001</v>
      </c>
      <c r="O112" s="41">
        <f t="shared" si="30"/>
        <v>28.703699999999998</v>
      </c>
      <c r="P112" s="3">
        <v>374</v>
      </c>
      <c r="Q112" s="3">
        <v>341</v>
      </c>
      <c r="R112" s="3">
        <v>306</v>
      </c>
      <c r="S112" s="3">
        <v>420</v>
      </c>
      <c r="T112" s="75">
        <v>469</v>
      </c>
      <c r="U112" s="74">
        <f t="shared" si="31"/>
        <v>469</v>
      </c>
      <c r="V112" s="42">
        <f t="shared" si="32"/>
        <v>0</v>
      </c>
      <c r="W112" s="68">
        <v>325700</v>
      </c>
      <c r="X112" s="69">
        <v>275900</v>
      </c>
      <c r="Y112" s="8">
        <v>0.87892337725116876</v>
      </c>
      <c r="Z112" s="37">
        <f t="shared" si="33"/>
        <v>533.60739999999998</v>
      </c>
      <c r="AA112" s="65">
        <f t="shared" si="34"/>
        <v>0</v>
      </c>
      <c r="AB112" s="34">
        <f t="shared" si="35"/>
        <v>0.43202299999999999</v>
      </c>
      <c r="AC112" s="34" t="str">
        <f t="shared" si="36"/>
        <v/>
      </c>
      <c r="AD112" s="65" t="str">
        <f t="shared" si="37"/>
        <v/>
      </c>
      <c r="AE112" s="65">
        <f t="shared" si="38"/>
        <v>552.76300000000003</v>
      </c>
      <c r="AF112" s="65">
        <f t="shared" si="39"/>
        <v>552.76300000000003</v>
      </c>
      <c r="AG112" s="65">
        <f t="shared" si="55"/>
        <v>0</v>
      </c>
      <c r="AH112" s="34" t="str">
        <f t="shared" si="40"/>
        <v/>
      </c>
      <c r="AI112" s="34" t="str">
        <f t="shared" si="41"/>
        <v/>
      </c>
      <c r="AJ112" s="65" t="str">
        <f t="shared" si="42"/>
        <v/>
      </c>
      <c r="AK112" s="37" t="str">
        <f t="shared" si="43"/>
        <v/>
      </c>
      <c r="AL112" s="14">
        <f t="shared" si="44"/>
        <v>552.76</v>
      </c>
      <c r="AM112" s="42">
        <f t="shared" si="45"/>
        <v>616.63</v>
      </c>
      <c r="AN112" s="60">
        <f t="shared" si="46"/>
        <v>160822</v>
      </c>
      <c r="AO112" s="43">
        <f t="shared" si="47"/>
        <v>4.6442910472681925E-2</v>
      </c>
      <c r="AP112" s="66">
        <f t="shared" si="48"/>
        <v>1489.0990384856007</v>
      </c>
      <c r="AQ112" s="18">
        <v>0</v>
      </c>
      <c r="AR112" s="66">
        <f t="shared" si="49"/>
        <v>130248</v>
      </c>
      <c r="AS112" s="38">
        <f t="shared" si="50"/>
        <v>4890</v>
      </c>
      <c r="AT112" s="38">
        <f t="shared" si="51"/>
        <v>13795</v>
      </c>
      <c r="AU112" s="66">
        <f t="shared" si="52"/>
        <v>123869</v>
      </c>
      <c r="AV112" s="20">
        <f t="shared" si="53"/>
        <v>130248</v>
      </c>
      <c r="AX112" s="65">
        <f t="shared" si="54"/>
        <v>1</v>
      </c>
    </row>
    <row r="113" spans="1:50" ht="15" customHeight="1">
      <c r="A113" s="2">
        <v>11</v>
      </c>
      <c r="B113" s="2">
        <v>1600</v>
      </c>
      <c r="C113" s="1" t="s">
        <v>620</v>
      </c>
      <c r="D113" s="35">
        <v>301691</v>
      </c>
      <c r="E113" s="66">
        <v>0</v>
      </c>
      <c r="F113" s="7">
        <v>944</v>
      </c>
      <c r="G113" s="66">
        <v>944</v>
      </c>
      <c r="H113" s="63">
        <v>2.024</v>
      </c>
      <c r="I113" s="65">
        <v>552</v>
      </c>
      <c r="J113" s="73">
        <f t="shared" si="28"/>
        <v>0.5847</v>
      </c>
      <c r="K113" s="65">
        <v>74</v>
      </c>
      <c r="L113" s="65">
        <v>497</v>
      </c>
      <c r="M113" s="61">
        <v>155</v>
      </c>
      <c r="N113" s="41">
        <f t="shared" si="29"/>
        <v>14.8893</v>
      </c>
      <c r="O113" s="41">
        <f t="shared" si="30"/>
        <v>31.187100000000001</v>
      </c>
      <c r="P113" s="3">
        <v>803</v>
      </c>
      <c r="Q113" s="3">
        <v>881</v>
      </c>
      <c r="R113" s="3">
        <v>871</v>
      </c>
      <c r="S113" s="3">
        <v>928</v>
      </c>
      <c r="T113" s="75">
        <v>944</v>
      </c>
      <c r="U113" s="74">
        <f t="shared" si="31"/>
        <v>944</v>
      </c>
      <c r="V113" s="42">
        <f t="shared" si="32"/>
        <v>0</v>
      </c>
      <c r="W113" s="68">
        <v>521524</v>
      </c>
      <c r="X113" s="69">
        <v>481548</v>
      </c>
      <c r="Y113" s="8">
        <v>1.2007418567190273</v>
      </c>
      <c r="Z113" s="37">
        <f t="shared" si="33"/>
        <v>786.18060000000003</v>
      </c>
      <c r="AA113" s="65">
        <f t="shared" si="34"/>
        <v>0</v>
      </c>
      <c r="AB113" s="34">
        <f t="shared" si="35"/>
        <v>0.43202299999999999</v>
      </c>
      <c r="AC113" s="34" t="str">
        <f t="shared" si="36"/>
        <v/>
      </c>
      <c r="AD113" s="65" t="str">
        <f t="shared" si="37"/>
        <v/>
      </c>
      <c r="AE113" s="65">
        <f t="shared" si="38"/>
        <v>719.74800000000005</v>
      </c>
      <c r="AF113" s="65">
        <f t="shared" si="39"/>
        <v>630</v>
      </c>
      <c r="AG113" s="65">
        <f t="shared" si="55"/>
        <v>0</v>
      </c>
      <c r="AH113" s="34" t="str">
        <f t="shared" si="40"/>
        <v/>
      </c>
      <c r="AI113" s="34" t="str">
        <f t="shared" si="41"/>
        <v/>
      </c>
      <c r="AJ113" s="65" t="str">
        <f t="shared" si="42"/>
        <v/>
      </c>
      <c r="AK113" s="37" t="str">
        <f t="shared" si="43"/>
        <v/>
      </c>
      <c r="AL113" s="14">
        <f t="shared" si="44"/>
        <v>630</v>
      </c>
      <c r="AM113" s="42">
        <f t="shared" si="45"/>
        <v>702.8</v>
      </c>
      <c r="AN113" s="60">
        <f t="shared" si="46"/>
        <v>438133</v>
      </c>
      <c r="AO113" s="43">
        <f t="shared" si="47"/>
        <v>4.6442910472681925E-2</v>
      </c>
      <c r="AP113" s="66">
        <f t="shared" si="48"/>
        <v>6336.7635907136673</v>
      </c>
      <c r="AQ113" s="18">
        <v>0</v>
      </c>
      <c r="AR113" s="66">
        <f t="shared" si="49"/>
        <v>308028</v>
      </c>
      <c r="AS113" s="38">
        <f t="shared" si="50"/>
        <v>9440</v>
      </c>
      <c r="AT113" s="38">
        <f t="shared" si="51"/>
        <v>24077.4</v>
      </c>
      <c r="AU113" s="66">
        <f t="shared" si="52"/>
        <v>292251</v>
      </c>
      <c r="AV113" s="20">
        <f t="shared" si="53"/>
        <v>308028</v>
      </c>
      <c r="AX113" s="65">
        <f t="shared" si="54"/>
        <v>1</v>
      </c>
    </row>
    <row r="114" spans="1:50" ht="15" customHeight="1">
      <c r="A114" s="2">
        <v>11</v>
      </c>
      <c r="B114" s="2">
        <v>1900</v>
      </c>
      <c r="C114" s="1" t="s">
        <v>644</v>
      </c>
      <c r="D114" s="35">
        <v>77157</v>
      </c>
      <c r="E114" s="66">
        <v>0</v>
      </c>
      <c r="F114" s="7">
        <v>370</v>
      </c>
      <c r="G114" s="66">
        <v>404</v>
      </c>
      <c r="H114" s="63">
        <v>2.093</v>
      </c>
      <c r="I114" s="65">
        <v>371</v>
      </c>
      <c r="J114" s="73">
        <f t="shared" si="28"/>
        <v>0.91830000000000001</v>
      </c>
      <c r="K114" s="65">
        <v>26</v>
      </c>
      <c r="L114" s="65">
        <v>224</v>
      </c>
      <c r="M114" s="61">
        <v>84</v>
      </c>
      <c r="N114" s="41">
        <f t="shared" si="29"/>
        <v>11.607099999999999</v>
      </c>
      <c r="O114" s="41">
        <f t="shared" si="30"/>
        <v>37.5</v>
      </c>
      <c r="P114" s="3">
        <v>403</v>
      </c>
      <c r="Q114" s="3">
        <v>396</v>
      </c>
      <c r="R114" s="3">
        <v>342</v>
      </c>
      <c r="S114" s="3">
        <v>372</v>
      </c>
      <c r="T114" s="75">
        <v>370</v>
      </c>
      <c r="U114" s="74">
        <f t="shared" si="31"/>
        <v>403</v>
      </c>
      <c r="V114" s="42">
        <f t="shared" si="32"/>
        <v>0</v>
      </c>
      <c r="W114" s="68">
        <v>195817</v>
      </c>
      <c r="X114" s="69">
        <v>194994</v>
      </c>
      <c r="Y114" s="8">
        <v>1.3759666067950893</v>
      </c>
      <c r="Z114" s="37">
        <f t="shared" si="33"/>
        <v>268.90190000000001</v>
      </c>
      <c r="AA114" s="65">
        <f t="shared" si="34"/>
        <v>0</v>
      </c>
      <c r="AB114" s="34">
        <f t="shared" si="35"/>
        <v>0.43202299999999999</v>
      </c>
      <c r="AC114" s="34" t="str">
        <f t="shared" si="36"/>
        <v/>
      </c>
      <c r="AD114" s="65" t="str">
        <f t="shared" si="37"/>
        <v/>
      </c>
      <c r="AE114" s="65">
        <f t="shared" si="38"/>
        <v>521.56799999999998</v>
      </c>
      <c r="AF114" s="65">
        <f t="shared" si="39"/>
        <v>521.56799999999998</v>
      </c>
      <c r="AG114" s="65">
        <f t="shared" si="55"/>
        <v>0</v>
      </c>
      <c r="AH114" s="34" t="str">
        <f t="shared" si="40"/>
        <v/>
      </c>
      <c r="AI114" s="34" t="str">
        <f t="shared" si="41"/>
        <v/>
      </c>
      <c r="AJ114" s="65" t="str">
        <f t="shared" si="42"/>
        <v/>
      </c>
      <c r="AK114" s="37" t="str">
        <f t="shared" si="43"/>
        <v/>
      </c>
      <c r="AL114" s="14">
        <f t="shared" si="44"/>
        <v>521.57000000000005</v>
      </c>
      <c r="AM114" s="42">
        <f t="shared" si="45"/>
        <v>581.84</v>
      </c>
      <c r="AN114" s="60">
        <f t="shared" si="46"/>
        <v>150466</v>
      </c>
      <c r="AO114" s="43">
        <f t="shared" si="47"/>
        <v>4.6442910472681925E-2</v>
      </c>
      <c r="AP114" s="66">
        <f t="shared" si="48"/>
        <v>3404.6833238418394</v>
      </c>
      <c r="AQ114" s="18">
        <v>0</v>
      </c>
      <c r="AR114" s="66">
        <f t="shared" si="49"/>
        <v>80562</v>
      </c>
      <c r="AS114" s="38">
        <f t="shared" si="50"/>
        <v>4040</v>
      </c>
      <c r="AT114" s="38">
        <f t="shared" si="51"/>
        <v>9749.7000000000007</v>
      </c>
      <c r="AU114" s="66">
        <f t="shared" si="52"/>
        <v>73117</v>
      </c>
      <c r="AV114" s="20">
        <f t="shared" si="53"/>
        <v>80562</v>
      </c>
      <c r="AX114" s="65">
        <f t="shared" si="54"/>
        <v>1</v>
      </c>
    </row>
    <row r="115" spans="1:50" ht="15" customHeight="1">
      <c r="A115" s="2">
        <v>11</v>
      </c>
      <c r="B115" s="2">
        <v>2300</v>
      </c>
      <c r="C115" s="1" t="s">
        <v>795</v>
      </c>
      <c r="D115" s="35">
        <v>42054</v>
      </c>
      <c r="E115" s="66">
        <v>0</v>
      </c>
      <c r="F115" s="7">
        <v>941</v>
      </c>
      <c r="G115" s="66">
        <v>926</v>
      </c>
      <c r="H115" s="63">
        <v>1.87</v>
      </c>
      <c r="I115" s="65">
        <v>1441</v>
      </c>
      <c r="J115" s="73">
        <f t="shared" si="28"/>
        <v>1.5562</v>
      </c>
      <c r="K115" s="65">
        <v>21</v>
      </c>
      <c r="L115" s="65">
        <v>602</v>
      </c>
      <c r="M115" s="61">
        <v>266</v>
      </c>
      <c r="N115" s="41">
        <f t="shared" si="29"/>
        <v>3.4883999999999999</v>
      </c>
      <c r="O115" s="41">
        <f t="shared" si="30"/>
        <v>44.186</v>
      </c>
      <c r="P115" s="3">
        <v>1073</v>
      </c>
      <c r="Q115" s="3">
        <v>970</v>
      </c>
      <c r="R115" s="3">
        <v>950</v>
      </c>
      <c r="S115" s="3">
        <v>1069</v>
      </c>
      <c r="T115" s="75">
        <v>941</v>
      </c>
      <c r="U115" s="74">
        <f t="shared" si="31"/>
        <v>1073</v>
      </c>
      <c r="V115" s="42">
        <f t="shared" si="32"/>
        <v>13.7</v>
      </c>
      <c r="W115" s="68">
        <v>1484183</v>
      </c>
      <c r="X115" s="69">
        <v>1051686</v>
      </c>
      <c r="Y115" s="8">
        <v>2.4741388763191181</v>
      </c>
      <c r="Z115" s="37">
        <f t="shared" si="33"/>
        <v>380.33429999999998</v>
      </c>
      <c r="AA115" s="65">
        <f t="shared" si="34"/>
        <v>0</v>
      </c>
      <c r="AB115" s="34">
        <f t="shared" si="35"/>
        <v>0.43202299999999999</v>
      </c>
      <c r="AC115" s="34" t="str">
        <f t="shared" si="36"/>
        <v/>
      </c>
      <c r="AD115" s="65" t="str">
        <f t="shared" si="37"/>
        <v/>
      </c>
      <c r="AE115" s="65">
        <f t="shared" si="38"/>
        <v>713.14200000000005</v>
      </c>
      <c r="AF115" s="65">
        <f t="shared" si="39"/>
        <v>630</v>
      </c>
      <c r="AG115" s="65">
        <f t="shared" si="55"/>
        <v>0</v>
      </c>
      <c r="AH115" s="34" t="str">
        <f t="shared" si="40"/>
        <v/>
      </c>
      <c r="AI115" s="34" t="str">
        <f t="shared" si="41"/>
        <v/>
      </c>
      <c r="AJ115" s="65" t="str">
        <f t="shared" si="42"/>
        <v/>
      </c>
      <c r="AK115" s="37" t="str">
        <f t="shared" si="43"/>
        <v/>
      </c>
      <c r="AL115" s="14">
        <f t="shared" si="44"/>
        <v>630</v>
      </c>
      <c r="AM115" s="42">
        <f t="shared" si="45"/>
        <v>702.8</v>
      </c>
      <c r="AN115" s="60">
        <f t="shared" si="46"/>
        <v>9592</v>
      </c>
      <c r="AO115" s="43">
        <f t="shared" si="47"/>
        <v>4.6442910472681925E-2</v>
      </c>
      <c r="AP115" s="66">
        <f t="shared" si="48"/>
        <v>-1507.6297597642006</v>
      </c>
      <c r="AQ115" s="18">
        <v>0</v>
      </c>
      <c r="AR115" s="66">
        <f t="shared" si="49"/>
        <v>9592</v>
      </c>
      <c r="AS115" s="38">
        <f t="shared" si="50"/>
        <v>9260</v>
      </c>
      <c r="AT115" s="38">
        <f t="shared" si="51"/>
        <v>52584.3</v>
      </c>
      <c r="AU115" s="66">
        <f t="shared" si="52"/>
        <v>32794</v>
      </c>
      <c r="AV115" s="20">
        <f t="shared" si="53"/>
        <v>32794</v>
      </c>
      <c r="AX115" s="65">
        <f t="shared" si="54"/>
        <v>1</v>
      </c>
    </row>
    <row r="116" spans="1:50" ht="15" customHeight="1">
      <c r="A116" s="2">
        <v>11</v>
      </c>
      <c r="B116" s="2">
        <v>2600</v>
      </c>
      <c r="C116" s="1" t="s">
        <v>133</v>
      </c>
      <c r="D116" s="35">
        <v>0</v>
      </c>
      <c r="E116" s="66">
        <v>0</v>
      </c>
      <c r="F116" s="7">
        <v>114</v>
      </c>
      <c r="G116" s="66">
        <v>113</v>
      </c>
      <c r="H116" s="63">
        <v>1.915</v>
      </c>
      <c r="I116" s="66">
        <v>0</v>
      </c>
      <c r="J116" s="73">
        <f t="shared" si="28"/>
        <v>0</v>
      </c>
      <c r="K116" s="65">
        <v>12</v>
      </c>
      <c r="L116" s="65">
        <v>114</v>
      </c>
      <c r="M116" s="61">
        <v>47</v>
      </c>
      <c r="N116" s="41">
        <f t="shared" si="29"/>
        <v>10.526299999999999</v>
      </c>
      <c r="O116" s="41">
        <f t="shared" si="30"/>
        <v>41.228099999999998</v>
      </c>
      <c r="P116" s="3">
        <v>87</v>
      </c>
      <c r="Q116" s="3">
        <v>124</v>
      </c>
      <c r="R116" s="3">
        <v>132</v>
      </c>
      <c r="S116" s="3">
        <v>148</v>
      </c>
      <c r="T116" s="75">
        <v>114</v>
      </c>
      <c r="U116" s="74">
        <f t="shared" si="31"/>
        <v>148</v>
      </c>
      <c r="V116" s="42">
        <f t="shared" si="32"/>
        <v>23.65</v>
      </c>
      <c r="W116" s="68">
        <v>250301</v>
      </c>
      <c r="X116" s="69">
        <v>32388</v>
      </c>
      <c r="Y116" s="8">
        <v>2.611166152121168</v>
      </c>
      <c r="Z116" s="37">
        <f t="shared" si="33"/>
        <v>43.658700000000003</v>
      </c>
      <c r="AA116" s="65">
        <f t="shared" si="34"/>
        <v>0</v>
      </c>
      <c r="AB116" s="34">
        <f t="shared" si="35"/>
        <v>0.43202299999999999</v>
      </c>
      <c r="AC116" s="34" t="str">
        <f t="shared" si="36"/>
        <v/>
      </c>
      <c r="AD116" s="65" t="str">
        <f t="shared" si="37"/>
        <v/>
      </c>
      <c r="AE116" s="65">
        <f t="shared" si="38"/>
        <v>414.77100000000002</v>
      </c>
      <c r="AF116" s="65">
        <f t="shared" si="39"/>
        <v>414.77100000000002</v>
      </c>
      <c r="AG116" s="65">
        <f t="shared" si="55"/>
        <v>0</v>
      </c>
      <c r="AH116" s="34" t="str">
        <f t="shared" si="40"/>
        <v/>
      </c>
      <c r="AI116" s="34" t="str">
        <f t="shared" si="41"/>
        <v/>
      </c>
      <c r="AJ116" s="65" t="str">
        <f t="shared" si="42"/>
        <v/>
      </c>
      <c r="AK116" s="37" t="str">
        <f t="shared" si="43"/>
        <v/>
      </c>
      <c r="AL116" s="14">
        <f t="shared" si="44"/>
        <v>414.77</v>
      </c>
      <c r="AM116" s="42">
        <f t="shared" si="45"/>
        <v>462.7</v>
      </c>
      <c r="AN116" s="60">
        <f t="shared" si="46"/>
        <v>0</v>
      </c>
      <c r="AO116" s="43">
        <f t="shared" si="47"/>
        <v>4.6442910472681925E-2</v>
      </c>
      <c r="AP116" s="66">
        <f t="shared" si="48"/>
        <v>0</v>
      </c>
      <c r="AQ116" s="18">
        <v>0</v>
      </c>
      <c r="AR116" s="66">
        <f t="shared" si="49"/>
        <v>0</v>
      </c>
      <c r="AS116" s="38">
        <f t="shared" si="50"/>
        <v>1130</v>
      </c>
      <c r="AT116" s="38">
        <f t="shared" si="51"/>
        <v>1619.4</v>
      </c>
      <c r="AU116" s="66">
        <f t="shared" si="52"/>
        <v>-1130</v>
      </c>
      <c r="AV116" s="20">
        <f t="shared" si="53"/>
        <v>0</v>
      </c>
      <c r="AX116" s="65">
        <f t="shared" si="54"/>
        <v>0</v>
      </c>
    </row>
    <row r="117" spans="1:50" ht="15" customHeight="1">
      <c r="A117" s="2">
        <v>12</v>
      </c>
      <c r="B117" s="2">
        <v>100</v>
      </c>
      <c r="C117" s="1" t="s">
        <v>138</v>
      </c>
      <c r="D117" s="35">
        <v>433460</v>
      </c>
      <c r="E117" s="66">
        <v>0</v>
      </c>
      <c r="F117" s="7">
        <v>1360</v>
      </c>
      <c r="G117" s="66">
        <v>1318</v>
      </c>
      <c r="H117" s="63">
        <v>2.1680000000000001</v>
      </c>
      <c r="I117" s="65">
        <v>444</v>
      </c>
      <c r="J117" s="73">
        <f t="shared" si="28"/>
        <v>0.33689999999999998</v>
      </c>
      <c r="K117" s="65">
        <v>154</v>
      </c>
      <c r="L117" s="65">
        <v>650</v>
      </c>
      <c r="M117" s="61">
        <v>243</v>
      </c>
      <c r="N117" s="41">
        <f t="shared" si="29"/>
        <v>23.692299999999999</v>
      </c>
      <c r="O117" s="41">
        <f t="shared" si="30"/>
        <v>37.384599999999999</v>
      </c>
      <c r="P117" s="3">
        <v>1491</v>
      </c>
      <c r="Q117" s="3">
        <v>1574</v>
      </c>
      <c r="R117" s="3">
        <v>1307</v>
      </c>
      <c r="S117" s="3">
        <v>1393</v>
      </c>
      <c r="T117" s="74">
        <v>1360</v>
      </c>
      <c r="U117" s="74">
        <f t="shared" si="31"/>
        <v>1574</v>
      </c>
      <c r="V117" s="42">
        <f t="shared" si="32"/>
        <v>16.260000000000002</v>
      </c>
      <c r="W117" s="68">
        <v>721203</v>
      </c>
      <c r="X117" s="69">
        <v>1035650</v>
      </c>
      <c r="Y117" s="8">
        <v>1.7437459169694995</v>
      </c>
      <c r="Z117" s="37">
        <f t="shared" si="33"/>
        <v>779.93010000000004</v>
      </c>
      <c r="AA117" s="65">
        <f t="shared" si="34"/>
        <v>0</v>
      </c>
      <c r="AB117" s="34">
        <f t="shared" si="35"/>
        <v>0.43202299999999999</v>
      </c>
      <c r="AC117" s="34" t="str">
        <f t="shared" si="36"/>
        <v/>
      </c>
      <c r="AD117" s="65" t="str">
        <f t="shared" si="37"/>
        <v/>
      </c>
      <c r="AE117" s="65">
        <f t="shared" si="38"/>
        <v>857.00599999999997</v>
      </c>
      <c r="AF117" s="65">
        <f t="shared" si="39"/>
        <v>630</v>
      </c>
      <c r="AG117" s="65">
        <f t="shared" si="55"/>
        <v>0</v>
      </c>
      <c r="AH117" s="34" t="str">
        <f t="shared" si="40"/>
        <v/>
      </c>
      <c r="AI117" s="34" t="str">
        <f t="shared" si="41"/>
        <v/>
      </c>
      <c r="AJ117" s="65" t="str">
        <f t="shared" si="42"/>
        <v/>
      </c>
      <c r="AK117" s="37" t="str">
        <f t="shared" si="43"/>
        <v/>
      </c>
      <c r="AL117" s="14">
        <f t="shared" si="44"/>
        <v>630</v>
      </c>
      <c r="AM117" s="42">
        <f t="shared" si="45"/>
        <v>702.8</v>
      </c>
      <c r="AN117" s="60">
        <f t="shared" si="46"/>
        <v>614714</v>
      </c>
      <c r="AO117" s="43">
        <f t="shared" si="47"/>
        <v>4.6442910472681925E-2</v>
      </c>
      <c r="AP117" s="66">
        <f t="shared" si="48"/>
        <v>8417.9632948154904</v>
      </c>
      <c r="AQ117" s="18">
        <v>0</v>
      </c>
      <c r="AR117" s="66">
        <f t="shared" si="49"/>
        <v>441878</v>
      </c>
      <c r="AS117" s="38">
        <f t="shared" si="50"/>
        <v>13180</v>
      </c>
      <c r="AT117" s="38">
        <f t="shared" si="51"/>
        <v>51782.5</v>
      </c>
      <c r="AU117" s="66">
        <f t="shared" si="52"/>
        <v>420280</v>
      </c>
      <c r="AV117" s="20">
        <f t="shared" si="53"/>
        <v>441878</v>
      </c>
      <c r="AX117" s="65">
        <f t="shared" si="54"/>
        <v>1</v>
      </c>
    </row>
    <row r="118" spans="1:50" ht="15" customHeight="1">
      <c r="A118" s="2">
        <v>12</v>
      </c>
      <c r="B118" s="2">
        <v>400</v>
      </c>
      <c r="C118" s="1" t="s">
        <v>497</v>
      </c>
      <c r="D118" s="35">
        <v>118530</v>
      </c>
      <c r="E118" s="66">
        <v>0</v>
      </c>
      <c r="F118" s="7">
        <v>366</v>
      </c>
      <c r="G118" s="66">
        <v>349</v>
      </c>
      <c r="H118" s="63">
        <v>2.2810000000000001</v>
      </c>
      <c r="I118" s="65">
        <v>71</v>
      </c>
      <c r="J118" s="73">
        <f t="shared" si="28"/>
        <v>0.2034</v>
      </c>
      <c r="K118" s="65">
        <v>112</v>
      </c>
      <c r="L118" s="65">
        <v>222</v>
      </c>
      <c r="M118" s="61">
        <v>48</v>
      </c>
      <c r="N118" s="41">
        <f t="shared" si="29"/>
        <v>50.450499999999998</v>
      </c>
      <c r="O118" s="41">
        <f t="shared" si="30"/>
        <v>21.621600000000001</v>
      </c>
      <c r="P118" s="3">
        <v>455</v>
      </c>
      <c r="Q118" s="3">
        <v>428</v>
      </c>
      <c r="R118" s="3">
        <v>419</v>
      </c>
      <c r="S118" s="3">
        <v>388</v>
      </c>
      <c r="T118" s="75">
        <v>366</v>
      </c>
      <c r="U118" s="74">
        <f t="shared" si="31"/>
        <v>455</v>
      </c>
      <c r="V118" s="42">
        <f t="shared" si="32"/>
        <v>23.3</v>
      </c>
      <c r="W118" s="68">
        <v>148795</v>
      </c>
      <c r="X118" s="69">
        <v>225011</v>
      </c>
      <c r="Y118" s="8">
        <v>0.64689488908828918</v>
      </c>
      <c r="Z118" s="37">
        <f t="shared" si="33"/>
        <v>565.77970000000005</v>
      </c>
      <c r="AA118" s="65">
        <f t="shared" si="34"/>
        <v>0</v>
      </c>
      <c r="AB118" s="34">
        <f t="shared" si="35"/>
        <v>0.43202299999999999</v>
      </c>
      <c r="AC118" s="34" t="str">
        <f t="shared" si="36"/>
        <v/>
      </c>
      <c r="AD118" s="65" t="str">
        <f t="shared" si="37"/>
        <v/>
      </c>
      <c r="AE118" s="65">
        <f t="shared" si="38"/>
        <v>501.38299999999998</v>
      </c>
      <c r="AF118" s="65">
        <f t="shared" si="39"/>
        <v>501.38299999999998</v>
      </c>
      <c r="AG118" s="65">
        <f t="shared" si="55"/>
        <v>0</v>
      </c>
      <c r="AH118" s="34" t="str">
        <f t="shared" si="40"/>
        <v/>
      </c>
      <c r="AI118" s="34" t="str">
        <f t="shared" si="41"/>
        <v/>
      </c>
      <c r="AJ118" s="65" t="str">
        <f t="shared" si="42"/>
        <v/>
      </c>
      <c r="AK118" s="37" t="str">
        <f t="shared" si="43"/>
        <v/>
      </c>
      <c r="AL118" s="14">
        <f t="shared" si="44"/>
        <v>501.38</v>
      </c>
      <c r="AM118" s="42">
        <f t="shared" si="45"/>
        <v>559.30999999999995</v>
      </c>
      <c r="AN118" s="60">
        <f t="shared" si="46"/>
        <v>130916</v>
      </c>
      <c r="AO118" s="43">
        <f t="shared" si="47"/>
        <v>4.6442910472681925E-2</v>
      </c>
      <c r="AP118" s="66">
        <f t="shared" si="48"/>
        <v>575.2418891146383</v>
      </c>
      <c r="AQ118" s="18">
        <v>0</v>
      </c>
      <c r="AR118" s="66">
        <f t="shared" si="49"/>
        <v>119105</v>
      </c>
      <c r="AS118" s="38">
        <f t="shared" si="50"/>
        <v>3490</v>
      </c>
      <c r="AT118" s="38">
        <f t="shared" si="51"/>
        <v>11250.550000000001</v>
      </c>
      <c r="AU118" s="66">
        <f t="shared" si="52"/>
        <v>115040</v>
      </c>
      <c r="AV118" s="20">
        <f t="shared" si="53"/>
        <v>119105</v>
      </c>
      <c r="AX118" s="65">
        <f t="shared" si="54"/>
        <v>1</v>
      </c>
    </row>
    <row r="119" spans="1:50" ht="15" customHeight="1">
      <c r="A119" s="2">
        <v>12</v>
      </c>
      <c r="B119" s="2">
        <v>500</v>
      </c>
      <c r="C119" s="1" t="s">
        <v>516</v>
      </c>
      <c r="D119" s="35">
        <v>108223</v>
      </c>
      <c r="E119" s="66">
        <v>0</v>
      </c>
      <c r="F119" s="7">
        <v>369</v>
      </c>
      <c r="G119" s="66">
        <v>349</v>
      </c>
      <c r="H119" s="63">
        <v>2.4409999999999998</v>
      </c>
      <c r="I119" s="65">
        <v>26</v>
      </c>
      <c r="J119" s="73">
        <f t="shared" si="28"/>
        <v>7.4499999999999997E-2</v>
      </c>
      <c r="K119" s="65">
        <v>80</v>
      </c>
      <c r="L119" s="65">
        <v>156</v>
      </c>
      <c r="M119" s="61">
        <v>48</v>
      </c>
      <c r="N119" s="41">
        <f t="shared" si="29"/>
        <v>51.2821</v>
      </c>
      <c r="O119" s="41">
        <f t="shared" si="30"/>
        <v>30.769200000000001</v>
      </c>
      <c r="P119" s="3">
        <v>427</v>
      </c>
      <c r="Q119" s="3">
        <v>417</v>
      </c>
      <c r="R119" s="3">
        <v>353</v>
      </c>
      <c r="S119" s="3">
        <v>326</v>
      </c>
      <c r="T119" s="75">
        <v>369</v>
      </c>
      <c r="U119" s="74">
        <f t="shared" si="31"/>
        <v>427</v>
      </c>
      <c r="V119" s="42">
        <f t="shared" si="32"/>
        <v>18.27</v>
      </c>
      <c r="W119" s="68">
        <v>91660</v>
      </c>
      <c r="X119" s="69">
        <v>141995</v>
      </c>
      <c r="Y119" s="8">
        <v>1.2309752014295048</v>
      </c>
      <c r="Z119" s="37">
        <f t="shared" si="33"/>
        <v>299.76229999999998</v>
      </c>
      <c r="AA119" s="65">
        <f t="shared" si="34"/>
        <v>0</v>
      </c>
      <c r="AB119" s="34">
        <f t="shared" si="35"/>
        <v>0.43202299999999999</v>
      </c>
      <c r="AC119" s="34" t="str">
        <f t="shared" si="36"/>
        <v/>
      </c>
      <c r="AD119" s="65" t="str">
        <f t="shared" si="37"/>
        <v/>
      </c>
      <c r="AE119" s="65">
        <f t="shared" si="38"/>
        <v>501.38299999999998</v>
      </c>
      <c r="AF119" s="65">
        <f t="shared" si="39"/>
        <v>501.38299999999998</v>
      </c>
      <c r="AG119" s="65">
        <f t="shared" si="55"/>
        <v>0</v>
      </c>
      <c r="AH119" s="34" t="str">
        <f t="shared" si="40"/>
        <v/>
      </c>
      <c r="AI119" s="34" t="str">
        <f t="shared" si="41"/>
        <v/>
      </c>
      <c r="AJ119" s="65" t="str">
        <f t="shared" si="42"/>
        <v/>
      </c>
      <c r="AK119" s="37" t="str">
        <f t="shared" si="43"/>
        <v/>
      </c>
      <c r="AL119" s="14">
        <f t="shared" si="44"/>
        <v>501.38</v>
      </c>
      <c r="AM119" s="42">
        <f t="shared" si="45"/>
        <v>559.30999999999995</v>
      </c>
      <c r="AN119" s="60">
        <f t="shared" si="46"/>
        <v>155600</v>
      </c>
      <c r="AO119" s="43">
        <f t="shared" si="47"/>
        <v>4.6442910472681925E-2</v>
      </c>
      <c r="AP119" s="66">
        <f t="shared" si="48"/>
        <v>2200.3257694642516</v>
      </c>
      <c r="AQ119" s="18">
        <v>0</v>
      </c>
      <c r="AR119" s="66">
        <f t="shared" si="49"/>
        <v>110423</v>
      </c>
      <c r="AS119" s="38">
        <f t="shared" si="50"/>
        <v>3490</v>
      </c>
      <c r="AT119" s="38">
        <f t="shared" si="51"/>
        <v>7099.75</v>
      </c>
      <c r="AU119" s="66">
        <f t="shared" si="52"/>
        <v>104733</v>
      </c>
      <c r="AV119" s="20">
        <f t="shared" si="53"/>
        <v>110423</v>
      </c>
      <c r="AX119" s="65">
        <f t="shared" si="54"/>
        <v>1</v>
      </c>
    </row>
    <row r="120" spans="1:50" ht="15" customHeight="1">
      <c r="A120" s="2">
        <v>12</v>
      </c>
      <c r="B120" s="2">
        <v>600</v>
      </c>
      <c r="C120" s="1" t="s">
        <v>530</v>
      </c>
      <c r="D120" s="35">
        <v>2239308</v>
      </c>
      <c r="E120" s="66">
        <v>0</v>
      </c>
      <c r="F120" s="7">
        <v>5383</v>
      </c>
      <c r="G120" s="66">
        <v>5287</v>
      </c>
      <c r="H120" s="63">
        <v>2.202</v>
      </c>
      <c r="I120" s="65">
        <v>3855</v>
      </c>
      <c r="J120" s="73">
        <f t="shared" si="28"/>
        <v>0.72909999999999997</v>
      </c>
      <c r="K120" s="65">
        <v>558</v>
      </c>
      <c r="L120" s="65">
        <v>2548</v>
      </c>
      <c r="M120" s="61">
        <v>1219</v>
      </c>
      <c r="N120" s="41">
        <f t="shared" si="29"/>
        <v>21.8995</v>
      </c>
      <c r="O120" s="41">
        <f t="shared" si="30"/>
        <v>47.8414</v>
      </c>
      <c r="P120" s="3">
        <v>5661</v>
      </c>
      <c r="Q120" s="3">
        <v>5845</v>
      </c>
      <c r="R120" s="3">
        <v>5499</v>
      </c>
      <c r="S120" s="3">
        <v>5346</v>
      </c>
      <c r="T120" s="74">
        <v>5383</v>
      </c>
      <c r="U120" s="74">
        <f t="shared" si="31"/>
        <v>5845</v>
      </c>
      <c r="V120" s="42">
        <f t="shared" si="32"/>
        <v>9.5500000000000007</v>
      </c>
      <c r="W120" s="68">
        <v>2872039</v>
      </c>
      <c r="X120" s="69">
        <v>2343611</v>
      </c>
      <c r="Y120" s="8">
        <v>4.8576476030004772</v>
      </c>
      <c r="Z120" s="37">
        <f t="shared" si="33"/>
        <v>1108.1495</v>
      </c>
      <c r="AA120" s="65">
        <f t="shared" si="34"/>
        <v>0</v>
      </c>
      <c r="AB120" s="34">
        <f t="shared" si="35"/>
        <v>0.43202299999999999</v>
      </c>
      <c r="AC120" s="34" t="str">
        <f t="shared" si="36"/>
        <v/>
      </c>
      <c r="AD120" s="65" t="str">
        <f t="shared" si="37"/>
        <v/>
      </c>
      <c r="AE120" s="65" t="str">
        <f t="shared" si="38"/>
        <v/>
      </c>
      <c r="AF120" s="65" t="str">
        <f t="shared" si="39"/>
        <v/>
      </c>
      <c r="AG120" s="65">
        <f t="shared" si="55"/>
        <v>802.92982864999976</v>
      </c>
      <c r="AH120" s="34" t="str">
        <f t="shared" si="40"/>
        <v/>
      </c>
      <c r="AI120" s="34" t="str">
        <f t="shared" si="41"/>
        <v/>
      </c>
      <c r="AJ120" s="65" t="str">
        <f t="shared" si="42"/>
        <v/>
      </c>
      <c r="AK120" s="37" t="str">
        <f t="shared" si="43"/>
        <v/>
      </c>
      <c r="AL120" s="14">
        <f t="shared" si="44"/>
        <v>802.93</v>
      </c>
      <c r="AM120" s="42">
        <f t="shared" si="45"/>
        <v>895.71</v>
      </c>
      <c r="AN120" s="60">
        <f t="shared" si="46"/>
        <v>3494832</v>
      </c>
      <c r="AO120" s="43">
        <f t="shared" si="47"/>
        <v>4.6442910472681925E-2</v>
      </c>
      <c r="AP120" s="66">
        <f t="shared" si="48"/>
        <v>58310.188728303503</v>
      </c>
      <c r="AQ120" s="18">
        <v>0</v>
      </c>
      <c r="AR120" s="66">
        <f t="shared" si="49"/>
        <v>2297618</v>
      </c>
      <c r="AS120" s="38">
        <f t="shared" si="50"/>
        <v>52870</v>
      </c>
      <c r="AT120" s="38">
        <f t="shared" si="51"/>
        <v>117180.55</v>
      </c>
      <c r="AU120" s="66">
        <f t="shared" si="52"/>
        <v>2186438</v>
      </c>
      <c r="AV120" s="20">
        <f t="shared" si="53"/>
        <v>2297618</v>
      </c>
      <c r="AX120" s="65">
        <f t="shared" si="54"/>
        <v>1</v>
      </c>
    </row>
    <row r="121" spans="1:50" ht="15" customHeight="1">
      <c r="A121" s="2">
        <v>12</v>
      </c>
      <c r="B121" s="2">
        <v>700</v>
      </c>
      <c r="C121" s="1" t="s">
        <v>808</v>
      </c>
      <c r="D121" s="35">
        <v>65575</v>
      </c>
      <c r="E121" s="66">
        <v>0</v>
      </c>
      <c r="F121" s="7">
        <v>205</v>
      </c>
      <c r="G121" s="66">
        <v>192</v>
      </c>
      <c r="H121" s="63">
        <v>2.2069999999999999</v>
      </c>
      <c r="I121" s="65"/>
      <c r="J121" s="73">
        <f t="shared" si="28"/>
        <v>0</v>
      </c>
      <c r="K121" s="65">
        <v>45</v>
      </c>
      <c r="L121" s="65">
        <v>93</v>
      </c>
      <c r="M121" s="61">
        <v>34</v>
      </c>
      <c r="N121" s="41">
        <f t="shared" si="29"/>
        <v>48.387099999999997</v>
      </c>
      <c r="O121" s="41">
        <f t="shared" si="30"/>
        <v>36.559100000000001</v>
      </c>
      <c r="P121" s="3">
        <v>228</v>
      </c>
      <c r="Q121" s="3">
        <v>238</v>
      </c>
      <c r="R121" s="3">
        <v>211</v>
      </c>
      <c r="S121" s="3">
        <v>209</v>
      </c>
      <c r="T121" s="75">
        <v>205</v>
      </c>
      <c r="U121" s="74">
        <f t="shared" si="31"/>
        <v>238</v>
      </c>
      <c r="V121" s="42">
        <f t="shared" si="32"/>
        <v>19.329999999999998</v>
      </c>
      <c r="W121" s="68">
        <v>31311</v>
      </c>
      <c r="X121" s="69">
        <v>83039</v>
      </c>
      <c r="Y121" s="8">
        <v>0.17465370495925078</v>
      </c>
      <c r="Z121" s="37">
        <f t="shared" si="33"/>
        <v>1173.7511999999999</v>
      </c>
      <c r="AA121" s="65">
        <f t="shared" si="34"/>
        <v>0</v>
      </c>
      <c r="AB121" s="34">
        <f t="shared" si="35"/>
        <v>0.43202299999999999</v>
      </c>
      <c r="AC121" s="34" t="str">
        <f t="shared" si="36"/>
        <v/>
      </c>
      <c r="AD121" s="65" t="str">
        <f t="shared" si="37"/>
        <v/>
      </c>
      <c r="AE121" s="65">
        <f t="shared" si="38"/>
        <v>443.76400000000001</v>
      </c>
      <c r="AF121" s="65">
        <f t="shared" si="39"/>
        <v>443.76400000000001</v>
      </c>
      <c r="AG121" s="65">
        <f t="shared" si="55"/>
        <v>0</v>
      </c>
      <c r="AH121" s="34" t="str">
        <f t="shared" si="40"/>
        <v/>
      </c>
      <c r="AI121" s="34" t="str">
        <f t="shared" si="41"/>
        <v/>
      </c>
      <c r="AJ121" s="65" t="str">
        <f t="shared" si="42"/>
        <v/>
      </c>
      <c r="AK121" s="37" t="str">
        <f t="shared" si="43"/>
        <v/>
      </c>
      <c r="AL121" s="14">
        <f t="shared" si="44"/>
        <v>443.76</v>
      </c>
      <c r="AM121" s="42">
        <f t="shared" si="45"/>
        <v>495.04</v>
      </c>
      <c r="AN121" s="60">
        <f t="shared" si="46"/>
        <v>81521</v>
      </c>
      <c r="AO121" s="43">
        <f t="shared" si="47"/>
        <v>4.6442910472681925E-2</v>
      </c>
      <c r="AP121" s="66">
        <f t="shared" si="48"/>
        <v>740.57865039738601</v>
      </c>
      <c r="AQ121" s="18">
        <v>0</v>
      </c>
      <c r="AR121" s="66">
        <f t="shared" si="49"/>
        <v>66316</v>
      </c>
      <c r="AS121" s="38">
        <f t="shared" si="50"/>
        <v>1920</v>
      </c>
      <c r="AT121" s="38">
        <f t="shared" si="51"/>
        <v>4151.95</v>
      </c>
      <c r="AU121" s="66">
        <f t="shared" si="52"/>
        <v>63655</v>
      </c>
      <c r="AV121" s="20">
        <f t="shared" si="53"/>
        <v>66316</v>
      </c>
      <c r="AX121" s="65">
        <f t="shared" si="54"/>
        <v>1</v>
      </c>
    </row>
    <row r="122" spans="1:50" ht="15" customHeight="1">
      <c r="A122" s="2">
        <v>13</v>
      </c>
      <c r="B122" s="2">
        <v>200</v>
      </c>
      <c r="C122" s="1" t="s">
        <v>125</v>
      </c>
      <c r="D122" s="35">
        <v>48173</v>
      </c>
      <c r="E122" s="66">
        <v>0</v>
      </c>
      <c r="F122" s="7">
        <v>628</v>
      </c>
      <c r="G122" s="66">
        <v>622</v>
      </c>
      <c r="H122" s="63">
        <v>2.35</v>
      </c>
      <c r="I122" s="65">
        <v>520</v>
      </c>
      <c r="J122" s="73">
        <f t="shared" si="28"/>
        <v>0.83599999999999997</v>
      </c>
      <c r="K122" s="65">
        <v>118</v>
      </c>
      <c r="L122" s="65">
        <v>346</v>
      </c>
      <c r="M122" s="61">
        <v>59</v>
      </c>
      <c r="N122" s="41">
        <f t="shared" si="29"/>
        <v>34.103999999999999</v>
      </c>
      <c r="O122" s="41">
        <f t="shared" si="30"/>
        <v>17.052</v>
      </c>
      <c r="P122" s="3">
        <v>324</v>
      </c>
      <c r="Q122" s="3">
        <v>458</v>
      </c>
      <c r="R122" s="3">
        <v>451</v>
      </c>
      <c r="S122" s="3">
        <v>582</v>
      </c>
      <c r="T122" s="75">
        <v>628</v>
      </c>
      <c r="U122" s="74">
        <f t="shared" si="31"/>
        <v>628</v>
      </c>
      <c r="V122" s="42">
        <f t="shared" si="32"/>
        <v>0.96</v>
      </c>
      <c r="W122" s="68">
        <v>795749</v>
      </c>
      <c r="X122" s="69">
        <v>276497</v>
      </c>
      <c r="Y122" s="8">
        <v>0.60141128067002625</v>
      </c>
      <c r="Z122" s="37">
        <f t="shared" si="33"/>
        <v>1044.2104999999999</v>
      </c>
      <c r="AA122" s="65">
        <f t="shared" si="34"/>
        <v>0</v>
      </c>
      <c r="AB122" s="34">
        <f t="shared" si="35"/>
        <v>0.43202299999999999</v>
      </c>
      <c r="AC122" s="34" t="str">
        <f t="shared" si="36"/>
        <v/>
      </c>
      <c r="AD122" s="65" t="str">
        <f t="shared" si="37"/>
        <v/>
      </c>
      <c r="AE122" s="65">
        <f t="shared" si="38"/>
        <v>601.57399999999996</v>
      </c>
      <c r="AF122" s="65">
        <f t="shared" si="39"/>
        <v>601.57399999999996</v>
      </c>
      <c r="AG122" s="65">
        <f t="shared" si="55"/>
        <v>0</v>
      </c>
      <c r="AH122" s="34" t="str">
        <f t="shared" si="40"/>
        <v/>
      </c>
      <c r="AI122" s="34" t="str">
        <f t="shared" si="41"/>
        <v/>
      </c>
      <c r="AJ122" s="65" t="str">
        <f t="shared" si="42"/>
        <v/>
      </c>
      <c r="AK122" s="37" t="str">
        <f t="shared" si="43"/>
        <v/>
      </c>
      <c r="AL122" s="14">
        <f t="shared" si="44"/>
        <v>601.57000000000005</v>
      </c>
      <c r="AM122" s="42">
        <f t="shared" si="45"/>
        <v>671.08</v>
      </c>
      <c r="AN122" s="60">
        <f t="shared" si="46"/>
        <v>73630</v>
      </c>
      <c r="AO122" s="43">
        <f t="shared" si="47"/>
        <v>4.6442910472681925E-2</v>
      </c>
      <c r="AP122" s="66">
        <f t="shared" si="48"/>
        <v>1182.2971719030638</v>
      </c>
      <c r="AQ122" s="18">
        <v>0</v>
      </c>
      <c r="AR122" s="66">
        <f t="shared" si="49"/>
        <v>49355</v>
      </c>
      <c r="AS122" s="38">
        <f t="shared" si="50"/>
        <v>6220</v>
      </c>
      <c r="AT122" s="38">
        <f t="shared" si="51"/>
        <v>13824.85</v>
      </c>
      <c r="AU122" s="66">
        <f t="shared" si="52"/>
        <v>41953</v>
      </c>
      <c r="AV122" s="20">
        <f t="shared" si="53"/>
        <v>49355</v>
      </c>
      <c r="AX122" s="65">
        <f t="shared" si="54"/>
        <v>1</v>
      </c>
    </row>
    <row r="123" spans="1:50" ht="15" customHeight="1">
      <c r="A123" s="2">
        <v>13</v>
      </c>
      <c r="B123" s="2">
        <v>300</v>
      </c>
      <c r="C123" s="1" t="s">
        <v>134</v>
      </c>
      <c r="D123" s="35">
        <v>242171</v>
      </c>
      <c r="E123" s="66">
        <v>0</v>
      </c>
      <c r="F123" s="7">
        <v>4967</v>
      </c>
      <c r="G123" s="66">
        <v>5414</v>
      </c>
      <c r="H123" s="63">
        <v>2.3159999999999998</v>
      </c>
      <c r="I123" s="65">
        <v>1302</v>
      </c>
      <c r="J123" s="73">
        <f t="shared" si="28"/>
        <v>0.24049999999999999</v>
      </c>
      <c r="K123" s="65">
        <v>267</v>
      </c>
      <c r="L123" s="65">
        <v>2287</v>
      </c>
      <c r="M123" s="61">
        <v>210</v>
      </c>
      <c r="N123" s="41">
        <f t="shared" si="29"/>
        <v>11.6747</v>
      </c>
      <c r="O123" s="41">
        <f t="shared" si="30"/>
        <v>9.1822999999999997</v>
      </c>
      <c r="P123" s="3">
        <v>1068</v>
      </c>
      <c r="Q123" s="3">
        <v>1634</v>
      </c>
      <c r="R123" s="3">
        <v>2009</v>
      </c>
      <c r="S123" s="3">
        <v>2622</v>
      </c>
      <c r="T123" s="74">
        <v>4967</v>
      </c>
      <c r="U123" s="74">
        <f t="shared" si="31"/>
        <v>4967</v>
      </c>
      <c r="V123" s="42">
        <f t="shared" si="32"/>
        <v>0</v>
      </c>
      <c r="W123" s="68">
        <v>6431912</v>
      </c>
      <c r="X123" s="69">
        <v>2663369</v>
      </c>
      <c r="Y123" s="8">
        <v>14.988592997342073</v>
      </c>
      <c r="Z123" s="37">
        <f t="shared" si="33"/>
        <v>331.38529999999997</v>
      </c>
      <c r="AA123" s="65">
        <f t="shared" si="34"/>
        <v>0</v>
      </c>
      <c r="AB123" s="34">
        <f t="shared" si="35"/>
        <v>0.43202299999999999</v>
      </c>
      <c r="AC123" s="34" t="str">
        <f t="shared" si="36"/>
        <v/>
      </c>
      <c r="AD123" s="65" t="str">
        <f t="shared" si="37"/>
        <v/>
      </c>
      <c r="AE123" s="65" t="str">
        <f t="shared" si="38"/>
        <v/>
      </c>
      <c r="AF123" s="65" t="str">
        <f t="shared" si="39"/>
        <v/>
      </c>
      <c r="AG123" s="65">
        <f t="shared" si="55"/>
        <v>582.78590732999999</v>
      </c>
      <c r="AH123" s="34" t="str">
        <f t="shared" si="40"/>
        <v/>
      </c>
      <c r="AI123" s="34" t="str">
        <f t="shared" si="41"/>
        <v/>
      </c>
      <c r="AJ123" s="65" t="str">
        <f t="shared" si="42"/>
        <v/>
      </c>
      <c r="AK123" s="37" t="str">
        <f t="shared" si="43"/>
        <v/>
      </c>
      <c r="AL123" s="14">
        <f t="shared" si="44"/>
        <v>582.79</v>
      </c>
      <c r="AM123" s="42">
        <f t="shared" si="45"/>
        <v>650.13</v>
      </c>
      <c r="AN123" s="60">
        <f t="shared" si="46"/>
        <v>741070</v>
      </c>
      <c r="AO123" s="43">
        <f t="shared" si="47"/>
        <v>4.6442910472681925E-2</v>
      </c>
      <c r="AP123" s="66">
        <f t="shared" si="48"/>
        <v>23170.321591910539</v>
      </c>
      <c r="AQ123" s="18">
        <v>0</v>
      </c>
      <c r="AR123" s="66">
        <f t="shared" si="49"/>
        <v>265341</v>
      </c>
      <c r="AS123" s="38">
        <f t="shared" si="50"/>
        <v>54140</v>
      </c>
      <c r="AT123" s="38">
        <f t="shared" si="51"/>
        <v>133168.45000000001</v>
      </c>
      <c r="AU123" s="66">
        <f t="shared" si="52"/>
        <v>188031</v>
      </c>
      <c r="AV123" s="20">
        <f t="shared" si="53"/>
        <v>265341</v>
      </c>
      <c r="AX123" s="65">
        <f t="shared" si="54"/>
        <v>1</v>
      </c>
    </row>
    <row r="124" spans="1:50" ht="15" customHeight="1">
      <c r="A124" s="2">
        <v>13</v>
      </c>
      <c r="B124" s="2">
        <v>400</v>
      </c>
      <c r="C124" s="1" t="s">
        <v>341</v>
      </c>
      <c r="D124" s="35">
        <v>193867</v>
      </c>
      <c r="E124" s="66">
        <v>0</v>
      </c>
      <c r="F124" s="7">
        <v>1132</v>
      </c>
      <c r="G124" s="66">
        <v>1158</v>
      </c>
      <c r="H124" s="63">
        <v>2.6240000000000001</v>
      </c>
      <c r="I124" s="65">
        <v>174</v>
      </c>
      <c r="J124" s="73">
        <f t="shared" si="28"/>
        <v>0.15029999999999999</v>
      </c>
      <c r="K124" s="65">
        <v>135</v>
      </c>
      <c r="L124" s="65">
        <v>435</v>
      </c>
      <c r="M124" s="61">
        <v>21</v>
      </c>
      <c r="N124" s="41">
        <f t="shared" si="29"/>
        <v>31.034499999999998</v>
      </c>
      <c r="O124" s="41">
        <f t="shared" si="30"/>
        <v>4.8276000000000003</v>
      </c>
      <c r="P124" s="3">
        <v>559</v>
      </c>
      <c r="Q124" s="3">
        <v>678</v>
      </c>
      <c r="R124" s="3">
        <v>843</v>
      </c>
      <c r="S124" s="3">
        <v>1121</v>
      </c>
      <c r="T124" s="74">
        <v>1132</v>
      </c>
      <c r="U124" s="74">
        <f t="shared" si="31"/>
        <v>1132</v>
      </c>
      <c r="V124" s="42">
        <f t="shared" si="32"/>
        <v>0</v>
      </c>
      <c r="W124" s="68">
        <v>1112071</v>
      </c>
      <c r="X124" s="69">
        <v>541502</v>
      </c>
      <c r="Y124" s="8">
        <v>20.058664750570273</v>
      </c>
      <c r="Z124" s="37">
        <f t="shared" si="33"/>
        <v>56.4345</v>
      </c>
      <c r="AA124" s="65">
        <f t="shared" si="34"/>
        <v>0</v>
      </c>
      <c r="AB124" s="34">
        <f t="shared" si="35"/>
        <v>0.43202299999999999</v>
      </c>
      <c r="AC124" s="34" t="str">
        <f t="shared" si="36"/>
        <v/>
      </c>
      <c r="AD124" s="65" t="str">
        <f t="shared" si="37"/>
        <v/>
      </c>
      <c r="AE124" s="65">
        <f t="shared" si="38"/>
        <v>798.28600000000006</v>
      </c>
      <c r="AF124" s="65">
        <f t="shared" si="39"/>
        <v>630</v>
      </c>
      <c r="AG124" s="65">
        <f t="shared" si="55"/>
        <v>0</v>
      </c>
      <c r="AH124" s="34" t="str">
        <f t="shared" si="40"/>
        <v/>
      </c>
      <c r="AI124" s="34" t="str">
        <f t="shared" si="41"/>
        <v/>
      </c>
      <c r="AJ124" s="65" t="str">
        <f t="shared" si="42"/>
        <v/>
      </c>
      <c r="AK124" s="37" t="str">
        <f t="shared" si="43"/>
        <v/>
      </c>
      <c r="AL124" s="14">
        <f t="shared" si="44"/>
        <v>630</v>
      </c>
      <c r="AM124" s="42">
        <f t="shared" si="45"/>
        <v>702.8</v>
      </c>
      <c r="AN124" s="60">
        <f t="shared" si="46"/>
        <v>333402</v>
      </c>
      <c r="AO124" s="43">
        <f t="shared" si="47"/>
        <v>4.6442910472681925E-2</v>
      </c>
      <c r="AP124" s="66">
        <f t="shared" si="48"/>
        <v>6480.4115128056728</v>
      </c>
      <c r="AQ124" s="18">
        <v>0</v>
      </c>
      <c r="AR124" s="66">
        <f t="shared" si="49"/>
        <v>200347</v>
      </c>
      <c r="AS124" s="38">
        <f t="shared" si="50"/>
        <v>11580</v>
      </c>
      <c r="AT124" s="38">
        <f t="shared" si="51"/>
        <v>27075.100000000002</v>
      </c>
      <c r="AU124" s="66">
        <f t="shared" si="52"/>
        <v>182287</v>
      </c>
      <c r="AV124" s="20">
        <f t="shared" si="53"/>
        <v>200347</v>
      </c>
      <c r="AX124" s="65">
        <f t="shared" si="54"/>
        <v>1</v>
      </c>
    </row>
    <row r="125" spans="1:50" ht="15" customHeight="1">
      <c r="A125" s="2">
        <v>13</v>
      </c>
      <c r="B125" s="2">
        <v>500</v>
      </c>
      <c r="C125" s="1" t="s">
        <v>456</v>
      </c>
      <c r="D125" s="35">
        <v>417869</v>
      </c>
      <c r="E125" s="66">
        <v>0</v>
      </c>
      <c r="F125" s="7">
        <v>4442</v>
      </c>
      <c r="G125" s="66">
        <v>4665</v>
      </c>
      <c r="H125" s="63">
        <v>2.472</v>
      </c>
      <c r="I125" s="65">
        <v>1194</v>
      </c>
      <c r="J125" s="73">
        <f t="shared" si="28"/>
        <v>0.25590000000000002</v>
      </c>
      <c r="K125" s="65">
        <v>206</v>
      </c>
      <c r="L125" s="65">
        <v>1930</v>
      </c>
      <c r="M125" s="61">
        <v>258</v>
      </c>
      <c r="N125" s="41">
        <f t="shared" si="29"/>
        <v>10.6736</v>
      </c>
      <c r="O125" s="41">
        <f t="shared" si="30"/>
        <v>13.367899999999999</v>
      </c>
      <c r="P125" s="3">
        <v>1260</v>
      </c>
      <c r="Q125" s="3">
        <v>1972</v>
      </c>
      <c r="R125" s="3">
        <v>2461</v>
      </c>
      <c r="S125" s="3">
        <v>3015</v>
      </c>
      <c r="T125" s="74">
        <v>4442</v>
      </c>
      <c r="U125" s="74">
        <f t="shared" si="31"/>
        <v>4442</v>
      </c>
      <c r="V125" s="42">
        <f t="shared" si="32"/>
        <v>0</v>
      </c>
      <c r="W125" s="68">
        <v>4543340</v>
      </c>
      <c r="X125" s="69">
        <v>2165362</v>
      </c>
      <c r="Y125" s="8">
        <v>3.6914016590038257</v>
      </c>
      <c r="Z125" s="37">
        <f t="shared" si="33"/>
        <v>1203.3369</v>
      </c>
      <c r="AA125" s="65">
        <f t="shared" si="34"/>
        <v>0</v>
      </c>
      <c r="AB125" s="34">
        <f t="shared" si="35"/>
        <v>0.43202299999999999</v>
      </c>
      <c r="AC125" s="34" t="str">
        <f t="shared" si="36"/>
        <v/>
      </c>
      <c r="AD125" s="65" t="str">
        <f t="shared" si="37"/>
        <v/>
      </c>
      <c r="AE125" s="65" t="str">
        <f t="shared" si="38"/>
        <v/>
      </c>
      <c r="AF125" s="65" t="str">
        <f t="shared" si="39"/>
        <v/>
      </c>
      <c r="AG125" s="65">
        <f t="shared" si="55"/>
        <v>567.35367023999993</v>
      </c>
      <c r="AH125" s="34" t="str">
        <f t="shared" si="40"/>
        <v/>
      </c>
      <c r="AI125" s="34" t="str">
        <f t="shared" si="41"/>
        <v/>
      </c>
      <c r="AJ125" s="65" t="str">
        <f t="shared" si="42"/>
        <v/>
      </c>
      <c r="AK125" s="37" t="str">
        <f t="shared" si="43"/>
        <v/>
      </c>
      <c r="AL125" s="14">
        <f t="shared" si="44"/>
        <v>567.35</v>
      </c>
      <c r="AM125" s="42">
        <f t="shared" si="45"/>
        <v>632.91</v>
      </c>
      <c r="AN125" s="60">
        <f t="shared" si="46"/>
        <v>989698</v>
      </c>
      <c r="AO125" s="43">
        <f t="shared" si="47"/>
        <v>4.6442910472681925E-2</v>
      </c>
      <c r="AP125" s="66">
        <f t="shared" si="48"/>
        <v>26557.403052683232</v>
      </c>
      <c r="AQ125" s="18">
        <v>0</v>
      </c>
      <c r="AR125" s="66">
        <f t="shared" si="49"/>
        <v>444426</v>
      </c>
      <c r="AS125" s="38">
        <f t="shared" si="50"/>
        <v>46650</v>
      </c>
      <c r="AT125" s="38">
        <f t="shared" si="51"/>
        <v>108268.1</v>
      </c>
      <c r="AU125" s="66">
        <f t="shared" si="52"/>
        <v>371219</v>
      </c>
      <c r="AV125" s="20">
        <f t="shared" si="53"/>
        <v>444426</v>
      </c>
      <c r="AX125" s="65">
        <f t="shared" si="54"/>
        <v>1</v>
      </c>
    </row>
    <row r="126" spans="1:50" ht="15" customHeight="1">
      <c r="A126" s="2">
        <v>13</v>
      </c>
      <c r="B126" s="2">
        <v>600</v>
      </c>
      <c r="C126" s="1" t="s">
        <v>572</v>
      </c>
      <c r="D126" s="35">
        <v>780423</v>
      </c>
      <c r="E126" s="66">
        <v>0</v>
      </c>
      <c r="F126" s="7">
        <v>10125</v>
      </c>
      <c r="G126" s="66">
        <v>10726</v>
      </c>
      <c r="H126" s="63">
        <v>2.7549999999999999</v>
      </c>
      <c r="I126" s="65">
        <v>3787</v>
      </c>
      <c r="J126" s="73">
        <f t="shared" si="28"/>
        <v>0.35310000000000002</v>
      </c>
      <c r="K126" s="65">
        <v>246</v>
      </c>
      <c r="L126" s="65">
        <v>3816</v>
      </c>
      <c r="M126" s="61">
        <v>259</v>
      </c>
      <c r="N126" s="41">
        <f t="shared" si="29"/>
        <v>6.4464999999999995</v>
      </c>
      <c r="O126" s="41">
        <f t="shared" si="30"/>
        <v>6.7872000000000003</v>
      </c>
      <c r="P126" s="3">
        <v>1986</v>
      </c>
      <c r="Q126" s="3">
        <v>3463</v>
      </c>
      <c r="R126" s="3">
        <v>4267</v>
      </c>
      <c r="S126" s="3">
        <v>8023</v>
      </c>
      <c r="T126" s="74">
        <v>10125</v>
      </c>
      <c r="U126" s="74">
        <f t="shared" si="31"/>
        <v>10125</v>
      </c>
      <c r="V126" s="42">
        <f t="shared" si="32"/>
        <v>0</v>
      </c>
      <c r="W126" s="68">
        <v>9720788</v>
      </c>
      <c r="X126" s="69">
        <v>4711740</v>
      </c>
      <c r="Y126" s="8">
        <v>36.040849610114023</v>
      </c>
      <c r="Z126" s="37">
        <f t="shared" si="33"/>
        <v>280.93119999999999</v>
      </c>
      <c r="AA126" s="65">
        <f t="shared" si="34"/>
        <v>0</v>
      </c>
      <c r="AB126" s="34">
        <f t="shared" si="35"/>
        <v>0.43202299999999999</v>
      </c>
      <c r="AC126" s="34" t="str">
        <f t="shared" si="36"/>
        <v/>
      </c>
      <c r="AD126" s="65">
        <f t="shared" si="37"/>
        <v>0.27400000000000002</v>
      </c>
      <c r="AE126" s="65" t="str">
        <f t="shared" si="38"/>
        <v/>
      </c>
      <c r="AF126" s="65" t="str">
        <f t="shared" si="39"/>
        <v/>
      </c>
      <c r="AG126" s="65">
        <f t="shared" si="55"/>
        <v>525.42265935</v>
      </c>
      <c r="AH126" s="34">
        <f t="shared" si="40"/>
        <v>461.48983638499993</v>
      </c>
      <c r="AI126" s="34" t="str">
        <f t="shared" si="41"/>
        <v/>
      </c>
      <c r="AJ126" s="65">
        <f t="shared" si="42"/>
        <v>479.00742987741</v>
      </c>
      <c r="AK126" s="37">
        <f t="shared" si="43"/>
        <v>1</v>
      </c>
      <c r="AL126" s="14">
        <f t="shared" si="44"/>
        <v>479.01</v>
      </c>
      <c r="AM126" s="42">
        <f t="shared" si="45"/>
        <v>534.36</v>
      </c>
      <c r="AN126" s="60">
        <f t="shared" si="46"/>
        <v>1531941</v>
      </c>
      <c r="AO126" s="43">
        <f t="shared" si="47"/>
        <v>4.6442910472681925E-2</v>
      </c>
      <c r="AP126" s="66">
        <f t="shared" si="48"/>
        <v>34902.683192608973</v>
      </c>
      <c r="AQ126" s="18">
        <v>0</v>
      </c>
      <c r="AR126" s="66">
        <f t="shared" si="49"/>
        <v>815326</v>
      </c>
      <c r="AS126" s="38">
        <f t="shared" si="50"/>
        <v>107260</v>
      </c>
      <c r="AT126" s="38">
        <f t="shared" si="51"/>
        <v>235587</v>
      </c>
      <c r="AU126" s="66">
        <f t="shared" si="52"/>
        <v>673163</v>
      </c>
      <c r="AV126" s="20">
        <f t="shared" si="53"/>
        <v>815326</v>
      </c>
      <c r="AX126" s="65">
        <f t="shared" si="54"/>
        <v>1</v>
      </c>
    </row>
    <row r="127" spans="1:50" ht="15" customHeight="1">
      <c r="A127" s="2">
        <v>13</v>
      </c>
      <c r="B127" s="2">
        <v>700</v>
      </c>
      <c r="C127" s="1" t="s">
        <v>668</v>
      </c>
      <c r="D127" s="35">
        <v>906839</v>
      </c>
      <c r="E127" s="66">
        <v>0</v>
      </c>
      <c r="F127" s="7">
        <v>3079</v>
      </c>
      <c r="G127" s="66">
        <v>3094</v>
      </c>
      <c r="H127" s="63">
        <v>2.39</v>
      </c>
      <c r="I127" s="65">
        <v>1679</v>
      </c>
      <c r="J127" s="73">
        <f t="shared" si="28"/>
        <v>0.54269999999999996</v>
      </c>
      <c r="K127" s="65">
        <v>160</v>
      </c>
      <c r="L127" s="65">
        <v>980</v>
      </c>
      <c r="M127" s="61">
        <v>177</v>
      </c>
      <c r="N127" s="41">
        <f t="shared" si="29"/>
        <v>16.326499999999999</v>
      </c>
      <c r="O127" s="41">
        <f t="shared" si="30"/>
        <v>18.061199999999999</v>
      </c>
      <c r="P127" s="3">
        <v>1130</v>
      </c>
      <c r="Q127" s="3">
        <v>1198</v>
      </c>
      <c r="R127" s="3">
        <v>1497</v>
      </c>
      <c r="S127" s="3">
        <v>2102</v>
      </c>
      <c r="T127" s="74">
        <v>3079</v>
      </c>
      <c r="U127" s="74">
        <f t="shared" si="31"/>
        <v>3079</v>
      </c>
      <c r="V127" s="42">
        <f t="shared" si="32"/>
        <v>0</v>
      </c>
      <c r="W127" s="68">
        <v>1382586</v>
      </c>
      <c r="X127" s="69">
        <v>593669</v>
      </c>
      <c r="Y127" s="8">
        <v>4.316374438800489</v>
      </c>
      <c r="Z127" s="37">
        <f t="shared" si="33"/>
        <v>713.33010000000002</v>
      </c>
      <c r="AA127" s="65">
        <f t="shared" si="34"/>
        <v>0</v>
      </c>
      <c r="AB127" s="34">
        <f t="shared" si="35"/>
        <v>0.43202299999999999</v>
      </c>
      <c r="AC127" s="34" t="str">
        <f t="shared" si="36"/>
        <v/>
      </c>
      <c r="AD127" s="65" t="str">
        <f t="shared" si="37"/>
        <v/>
      </c>
      <c r="AE127" s="65" t="str">
        <f t="shared" si="38"/>
        <v/>
      </c>
      <c r="AF127" s="65" t="str">
        <f t="shared" si="39"/>
        <v/>
      </c>
      <c r="AG127" s="65">
        <f t="shared" si="55"/>
        <v>605.09718935000001</v>
      </c>
      <c r="AH127" s="34" t="str">
        <f t="shared" si="40"/>
        <v/>
      </c>
      <c r="AI127" s="34" t="str">
        <f t="shared" si="41"/>
        <v/>
      </c>
      <c r="AJ127" s="65" t="str">
        <f t="shared" si="42"/>
        <v/>
      </c>
      <c r="AK127" s="37" t="str">
        <f t="shared" si="43"/>
        <v/>
      </c>
      <c r="AL127" s="14">
        <f t="shared" si="44"/>
        <v>605.1</v>
      </c>
      <c r="AM127" s="42">
        <f t="shared" si="45"/>
        <v>675.02</v>
      </c>
      <c r="AN127" s="60">
        <f t="shared" si="46"/>
        <v>1491203</v>
      </c>
      <c r="AO127" s="43">
        <f t="shared" si="47"/>
        <v>4.6442910472681925E-2</v>
      </c>
      <c r="AP127" s="66">
        <f t="shared" si="48"/>
        <v>27139.5649354583</v>
      </c>
      <c r="AQ127" s="18">
        <v>0</v>
      </c>
      <c r="AR127" s="66">
        <f t="shared" si="49"/>
        <v>933979</v>
      </c>
      <c r="AS127" s="38">
        <f t="shared" si="50"/>
        <v>30940</v>
      </c>
      <c r="AT127" s="38">
        <f t="shared" si="51"/>
        <v>29683.45</v>
      </c>
      <c r="AU127" s="66">
        <f t="shared" si="52"/>
        <v>877156</v>
      </c>
      <c r="AV127" s="20">
        <f t="shared" si="53"/>
        <v>933979</v>
      </c>
      <c r="AX127" s="65">
        <f t="shared" si="54"/>
        <v>1</v>
      </c>
    </row>
    <row r="128" spans="1:50" ht="15" customHeight="1">
      <c r="A128" s="2">
        <v>13</v>
      </c>
      <c r="B128" s="2">
        <v>800</v>
      </c>
      <c r="C128" s="1" t="s">
        <v>692</v>
      </c>
      <c r="D128" s="35">
        <v>258650</v>
      </c>
      <c r="E128" s="66">
        <v>0</v>
      </c>
      <c r="F128" s="7">
        <v>1045</v>
      </c>
      <c r="G128" s="66">
        <v>1087</v>
      </c>
      <c r="H128" s="63">
        <v>2.738</v>
      </c>
      <c r="I128" s="65">
        <v>234</v>
      </c>
      <c r="J128" s="73">
        <f t="shared" si="28"/>
        <v>0.21529999999999999</v>
      </c>
      <c r="K128" s="65">
        <v>44</v>
      </c>
      <c r="L128" s="65">
        <v>432</v>
      </c>
      <c r="M128" s="61">
        <v>23</v>
      </c>
      <c r="N128" s="41">
        <f t="shared" si="29"/>
        <v>10.1852</v>
      </c>
      <c r="O128" s="41">
        <f t="shared" si="30"/>
        <v>5.3240999999999996</v>
      </c>
      <c r="P128" s="3">
        <v>149</v>
      </c>
      <c r="Q128" s="3">
        <v>180</v>
      </c>
      <c r="R128" s="3">
        <v>368</v>
      </c>
      <c r="S128" s="3">
        <v>343</v>
      </c>
      <c r="T128" s="74">
        <v>1045</v>
      </c>
      <c r="U128" s="74">
        <f t="shared" si="31"/>
        <v>1045</v>
      </c>
      <c r="V128" s="42">
        <f t="shared" si="32"/>
        <v>0</v>
      </c>
      <c r="W128" s="68">
        <v>618724</v>
      </c>
      <c r="X128" s="69">
        <v>425113</v>
      </c>
      <c r="Y128" s="8">
        <v>1.2704526044136111</v>
      </c>
      <c r="Z128" s="37">
        <f t="shared" si="33"/>
        <v>822.54150000000004</v>
      </c>
      <c r="AA128" s="65">
        <f t="shared" si="34"/>
        <v>0</v>
      </c>
      <c r="AB128" s="34">
        <f t="shared" si="35"/>
        <v>0.43202299999999999</v>
      </c>
      <c r="AC128" s="34" t="str">
        <f t="shared" si="36"/>
        <v/>
      </c>
      <c r="AD128" s="65" t="str">
        <f t="shared" si="37"/>
        <v/>
      </c>
      <c r="AE128" s="65">
        <f t="shared" si="38"/>
        <v>772.22900000000004</v>
      </c>
      <c r="AF128" s="65">
        <f t="shared" si="39"/>
        <v>630</v>
      </c>
      <c r="AG128" s="65">
        <f t="shared" si="55"/>
        <v>0</v>
      </c>
      <c r="AH128" s="34" t="str">
        <f t="shared" si="40"/>
        <v/>
      </c>
      <c r="AI128" s="34" t="str">
        <f t="shared" si="41"/>
        <v/>
      </c>
      <c r="AJ128" s="65" t="str">
        <f t="shared" si="42"/>
        <v/>
      </c>
      <c r="AK128" s="37" t="str">
        <f t="shared" si="43"/>
        <v/>
      </c>
      <c r="AL128" s="14">
        <f t="shared" si="44"/>
        <v>630</v>
      </c>
      <c r="AM128" s="42">
        <f t="shared" si="45"/>
        <v>702.8</v>
      </c>
      <c r="AN128" s="60">
        <f t="shared" si="46"/>
        <v>496641</v>
      </c>
      <c r="AO128" s="43">
        <f t="shared" si="47"/>
        <v>4.6442910472681925E-2</v>
      </c>
      <c r="AP128" s="66">
        <f t="shared" si="48"/>
        <v>11052.994706304044</v>
      </c>
      <c r="AQ128" s="18">
        <v>0</v>
      </c>
      <c r="AR128" s="66">
        <f t="shared" si="49"/>
        <v>269703</v>
      </c>
      <c r="AS128" s="38">
        <f t="shared" si="50"/>
        <v>10870</v>
      </c>
      <c r="AT128" s="38">
        <f t="shared" si="51"/>
        <v>21255.65</v>
      </c>
      <c r="AU128" s="66">
        <f t="shared" si="52"/>
        <v>247780</v>
      </c>
      <c r="AV128" s="20">
        <f t="shared" si="53"/>
        <v>269703</v>
      </c>
      <c r="AX128" s="65">
        <f t="shared" si="54"/>
        <v>1</v>
      </c>
    </row>
    <row r="129" spans="1:50" ht="15" customHeight="1">
      <c r="A129" s="2">
        <v>13</v>
      </c>
      <c r="B129" s="2">
        <v>900</v>
      </c>
      <c r="C129" s="1" t="s">
        <v>735</v>
      </c>
      <c r="D129" s="35">
        <v>328068</v>
      </c>
      <c r="E129" s="66">
        <v>0</v>
      </c>
      <c r="F129" s="7">
        <v>1456</v>
      </c>
      <c r="G129" s="66">
        <v>1524</v>
      </c>
      <c r="H129" s="63">
        <v>2.6230000000000002</v>
      </c>
      <c r="I129" s="65">
        <v>608</v>
      </c>
      <c r="J129" s="73">
        <f t="shared" si="28"/>
        <v>0.39900000000000002</v>
      </c>
      <c r="K129" s="65">
        <v>26</v>
      </c>
      <c r="L129" s="65">
        <v>657</v>
      </c>
      <c r="M129" s="61">
        <v>45</v>
      </c>
      <c r="N129" s="41">
        <f t="shared" si="29"/>
        <v>3.9573999999999998</v>
      </c>
      <c r="O129" s="41">
        <f t="shared" si="30"/>
        <v>6.8492999999999995</v>
      </c>
      <c r="P129" s="3">
        <v>278</v>
      </c>
      <c r="Q129" s="3">
        <v>996</v>
      </c>
      <c r="R129" s="3">
        <v>1081</v>
      </c>
      <c r="S129" s="3">
        <v>1278</v>
      </c>
      <c r="T129" s="74">
        <v>1456</v>
      </c>
      <c r="U129" s="74">
        <f t="shared" si="31"/>
        <v>1456</v>
      </c>
      <c r="V129" s="42">
        <f t="shared" si="32"/>
        <v>0</v>
      </c>
      <c r="W129" s="68">
        <v>1244076</v>
      </c>
      <c r="X129" s="69">
        <v>428988</v>
      </c>
      <c r="Y129" s="8">
        <v>3.5803324185285801</v>
      </c>
      <c r="Z129" s="37">
        <f t="shared" si="33"/>
        <v>406.66609999999997</v>
      </c>
      <c r="AA129" s="65">
        <f t="shared" si="34"/>
        <v>0</v>
      </c>
      <c r="AB129" s="34">
        <f t="shared" si="35"/>
        <v>0.43202299999999999</v>
      </c>
      <c r="AC129" s="34" t="str">
        <f t="shared" si="36"/>
        <v/>
      </c>
      <c r="AD129" s="65" t="str">
        <f t="shared" si="37"/>
        <v/>
      </c>
      <c r="AE129" s="65">
        <f t="shared" si="38"/>
        <v>932.60799999999995</v>
      </c>
      <c r="AF129" s="65">
        <f t="shared" si="39"/>
        <v>630</v>
      </c>
      <c r="AG129" s="65">
        <f t="shared" si="55"/>
        <v>0</v>
      </c>
      <c r="AH129" s="34" t="str">
        <f t="shared" si="40"/>
        <v/>
      </c>
      <c r="AI129" s="34" t="str">
        <f t="shared" si="41"/>
        <v/>
      </c>
      <c r="AJ129" s="65" t="str">
        <f t="shared" si="42"/>
        <v/>
      </c>
      <c r="AK129" s="37" t="str">
        <f t="shared" si="43"/>
        <v/>
      </c>
      <c r="AL129" s="14">
        <f t="shared" si="44"/>
        <v>630</v>
      </c>
      <c r="AM129" s="42">
        <f t="shared" si="45"/>
        <v>702.8</v>
      </c>
      <c r="AN129" s="60">
        <f t="shared" si="46"/>
        <v>533598</v>
      </c>
      <c r="AO129" s="43">
        <f t="shared" si="47"/>
        <v>4.6442910472681925E-2</v>
      </c>
      <c r="AP129" s="66">
        <f t="shared" si="48"/>
        <v>9545.4113894503153</v>
      </c>
      <c r="AQ129" s="18">
        <v>0</v>
      </c>
      <c r="AR129" s="66">
        <f t="shared" si="49"/>
        <v>337613</v>
      </c>
      <c r="AS129" s="38">
        <f t="shared" si="50"/>
        <v>15240</v>
      </c>
      <c r="AT129" s="38">
        <f t="shared" si="51"/>
        <v>21449.4</v>
      </c>
      <c r="AU129" s="66">
        <f t="shared" si="52"/>
        <v>312828</v>
      </c>
      <c r="AV129" s="20">
        <f t="shared" si="53"/>
        <v>337613</v>
      </c>
      <c r="AX129" s="65">
        <f t="shared" si="54"/>
        <v>1</v>
      </c>
    </row>
    <row r="130" spans="1:50" ht="15" customHeight="1">
      <c r="A130" s="2">
        <v>13</v>
      </c>
      <c r="B130" s="2">
        <v>1100</v>
      </c>
      <c r="C130" s="1" t="s">
        <v>755</v>
      </c>
      <c r="D130" s="35">
        <v>187816</v>
      </c>
      <c r="E130" s="66">
        <v>0</v>
      </c>
      <c r="F130" s="7">
        <v>976</v>
      </c>
      <c r="G130" s="66">
        <v>1024</v>
      </c>
      <c r="H130" s="63">
        <v>2.302</v>
      </c>
      <c r="I130" s="65">
        <v>192</v>
      </c>
      <c r="J130" s="73">
        <f t="shared" si="28"/>
        <v>0.1875</v>
      </c>
      <c r="K130" s="65">
        <v>177</v>
      </c>
      <c r="L130" s="65">
        <v>525</v>
      </c>
      <c r="M130" s="61">
        <v>65</v>
      </c>
      <c r="N130" s="41">
        <f t="shared" si="29"/>
        <v>33.714300000000001</v>
      </c>
      <c r="O130" s="41">
        <f t="shared" si="30"/>
        <v>12.381</v>
      </c>
      <c r="P130" s="3">
        <v>587</v>
      </c>
      <c r="Q130" s="3">
        <v>623</v>
      </c>
      <c r="R130" s="3">
        <v>694</v>
      </c>
      <c r="S130" s="3">
        <v>951</v>
      </c>
      <c r="T130" s="75">
        <v>976</v>
      </c>
      <c r="U130" s="74">
        <f t="shared" si="31"/>
        <v>976</v>
      </c>
      <c r="V130" s="42">
        <f t="shared" si="32"/>
        <v>0</v>
      </c>
      <c r="W130" s="68">
        <v>1059966</v>
      </c>
      <c r="X130" s="69">
        <v>678325</v>
      </c>
      <c r="Y130" s="8">
        <v>4.3896033495135889</v>
      </c>
      <c r="Z130" s="37">
        <f t="shared" si="33"/>
        <v>222.34360000000001</v>
      </c>
      <c r="AA130" s="65">
        <f t="shared" si="34"/>
        <v>0</v>
      </c>
      <c r="AB130" s="34">
        <f t="shared" si="35"/>
        <v>0.43202299999999999</v>
      </c>
      <c r="AC130" s="34" t="str">
        <f t="shared" si="36"/>
        <v/>
      </c>
      <c r="AD130" s="65" t="str">
        <f t="shared" si="37"/>
        <v/>
      </c>
      <c r="AE130" s="65">
        <f t="shared" si="38"/>
        <v>749.10799999999995</v>
      </c>
      <c r="AF130" s="65">
        <f t="shared" si="39"/>
        <v>630</v>
      </c>
      <c r="AG130" s="65">
        <f t="shared" si="55"/>
        <v>0</v>
      </c>
      <c r="AH130" s="34" t="str">
        <f t="shared" si="40"/>
        <v/>
      </c>
      <c r="AI130" s="34" t="str">
        <f t="shared" si="41"/>
        <v/>
      </c>
      <c r="AJ130" s="65" t="str">
        <f t="shared" si="42"/>
        <v/>
      </c>
      <c r="AK130" s="37" t="str">
        <f t="shared" si="43"/>
        <v/>
      </c>
      <c r="AL130" s="14">
        <f t="shared" si="44"/>
        <v>630</v>
      </c>
      <c r="AM130" s="42">
        <f t="shared" si="45"/>
        <v>702.8</v>
      </c>
      <c r="AN130" s="60">
        <f t="shared" si="46"/>
        <v>261738</v>
      </c>
      <c r="AO130" s="43">
        <f t="shared" si="47"/>
        <v>4.6442910472681925E-2</v>
      </c>
      <c r="AP130" s="66">
        <f t="shared" si="48"/>
        <v>3433.1528279615932</v>
      </c>
      <c r="AQ130" s="18">
        <v>0</v>
      </c>
      <c r="AR130" s="66">
        <f t="shared" si="49"/>
        <v>191249</v>
      </c>
      <c r="AS130" s="38">
        <f t="shared" si="50"/>
        <v>10240</v>
      </c>
      <c r="AT130" s="38">
        <f t="shared" si="51"/>
        <v>33916.25</v>
      </c>
      <c r="AU130" s="66">
        <f t="shared" si="52"/>
        <v>177576</v>
      </c>
      <c r="AV130" s="20">
        <f t="shared" si="53"/>
        <v>191249</v>
      </c>
      <c r="AX130" s="65">
        <f t="shared" si="54"/>
        <v>1</v>
      </c>
    </row>
    <row r="131" spans="1:50" ht="15" customHeight="1">
      <c r="A131" s="2">
        <v>13</v>
      </c>
      <c r="B131" s="2">
        <v>1200</v>
      </c>
      <c r="C131" s="1" t="s">
        <v>847</v>
      </c>
      <c r="D131" s="35">
        <v>286654</v>
      </c>
      <c r="E131" s="66">
        <v>0</v>
      </c>
      <c r="F131" s="7">
        <v>7791</v>
      </c>
      <c r="G131" s="66">
        <v>8037</v>
      </c>
      <c r="H131" s="63">
        <v>2.8170000000000002</v>
      </c>
      <c r="I131" s="65">
        <v>3365</v>
      </c>
      <c r="J131" s="73">
        <f t="shared" si="28"/>
        <v>0.41870000000000002</v>
      </c>
      <c r="K131" s="65">
        <v>161</v>
      </c>
      <c r="L131" s="65">
        <v>2819</v>
      </c>
      <c r="M131" s="61">
        <v>264</v>
      </c>
      <c r="N131" s="41">
        <f t="shared" si="29"/>
        <v>5.7112000000000007</v>
      </c>
      <c r="O131" s="41">
        <f t="shared" si="30"/>
        <v>9.3650000000000002</v>
      </c>
      <c r="P131" s="3">
        <v>695</v>
      </c>
      <c r="Q131" s="3">
        <v>1559</v>
      </c>
      <c r="R131" s="3">
        <v>2142</v>
      </c>
      <c r="S131" s="3">
        <v>3048</v>
      </c>
      <c r="T131" s="74">
        <v>7791</v>
      </c>
      <c r="U131" s="74">
        <f t="shared" si="31"/>
        <v>7791</v>
      </c>
      <c r="V131" s="42">
        <f t="shared" si="32"/>
        <v>0</v>
      </c>
      <c r="W131" s="68">
        <v>9288312</v>
      </c>
      <c r="X131" s="69">
        <v>4082205</v>
      </c>
      <c r="Y131" s="8">
        <v>21.28763183458765</v>
      </c>
      <c r="Z131" s="37">
        <f t="shared" si="33"/>
        <v>365.98719999999997</v>
      </c>
      <c r="AA131" s="65">
        <f t="shared" si="34"/>
        <v>0</v>
      </c>
      <c r="AB131" s="34">
        <f t="shared" si="35"/>
        <v>0.43202299999999999</v>
      </c>
      <c r="AC131" s="34" t="str">
        <f t="shared" si="36"/>
        <v/>
      </c>
      <c r="AD131" s="65" t="str">
        <f t="shared" si="37"/>
        <v/>
      </c>
      <c r="AE131" s="65" t="str">
        <f t="shared" si="38"/>
        <v/>
      </c>
      <c r="AF131" s="65" t="str">
        <f t="shared" si="39"/>
        <v/>
      </c>
      <c r="AG131" s="65">
        <f t="shared" si="55"/>
        <v>517.33904047999988</v>
      </c>
      <c r="AH131" s="34" t="str">
        <f t="shared" si="40"/>
        <v/>
      </c>
      <c r="AI131" s="34" t="str">
        <f t="shared" si="41"/>
        <v/>
      </c>
      <c r="AJ131" s="65" t="str">
        <f t="shared" si="42"/>
        <v/>
      </c>
      <c r="AK131" s="37" t="str">
        <f t="shared" si="43"/>
        <v/>
      </c>
      <c r="AL131" s="14">
        <f t="shared" si="44"/>
        <v>517.34</v>
      </c>
      <c r="AM131" s="42">
        <f t="shared" si="45"/>
        <v>577.12</v>
      </c>
      <c r="AN131" s="60">
        <f t="shared" si="46"/>
        <v>625549</v>
      </c>
      <c r="AO131" s="43">
        <f t="shared" si="47"/>
        <v>4.6442910472681925E-2</v>
      </c>
      <c r="AP131" s="66">
        <f t="shared" si="48"/>
        <v>15739.27014463954</v>
      </c>
      <c r="AQ131" s="18">
        <v>0</v>
      </c>
      <c r="AR131" s="66">
        <f t="shared" si="49"/>
        <v>302393</v>
      </c>
      <c r="AS131" s="38">
        <f t="shared" si="50"/>
        <v>80370</v>
      </c>
      <c r="AT131" s="38">
        <f t="shared" si="51"/>
        <v>204110.25</v>
      </c>
      <c r="AU131" s="66">
        <f t="shared" si="52"/>
        <v>206284</v>
      </c>
      <c r="AV131" s="20">
        <f t="shared" si="53"/>
        <v>302393</v>
      </c>
      <c r="AX131" s="65">
        <f t="shared" si="54"/>
        <v>1</v>
      </c>
    </row>
    <row r="132" spans="1:50" ht="15" customHeight="1">
      <c r="A132" s="2">
        <v>14</v>
      </c>
      <c r="B132" s="2">
        <v>300</v>
      </c>
      <c r="C132" s="1" t="s">
        <v>39</v>
      </c>
      <c r="D132" s="35">
        <v>831879</v>
      </c>
      <c r="E132" s="66">
        <v>0</v>
      </c>
      <c r="F132" s="7">
        <v>2563</v>
      </c>
      <c r="G132" s="66">
        <v>2666</v>
      </c>
      <c r="H132" s="63">
        <v>2.4900000000000002</v>
      </c>
      <c r="I132" s="65">
        <v>581</v>
      </c>
      <c r="J132" s="73">
        <f t="shared" si="28"/>
        <v>0.21790000000000001</v>
      </c>
      <c r="K132" s="65">
        <v>221</v>
      </c>
      <c r="L132" s="65">
        <v>1079</v>
      </c>
      <c r="M132" s="61">
        <v>210</v>
      </c>
      <c r="N132" s="41">
        <f t="shared" si="29"/>
        <v>20.4819</v>
      </c>
      <c r="O132" s="41">
        <f t="shared" si="30"/>
        <v>19.462499999999999</v>
      </c>
      <c r="P132" s="3">
        <v>1782</v>
      </c>
      <c r="Q132" s="3">
        <v>2207</v>
      </c>
      <c r="R132" s="3">
        <v>2066</v>
      </c>
      <c r="S132" s="3">
        <v>2173</v>
      </c>
      <c r="T132" s="74">
        <v>2563</v>
      </c>
      <c r="U132" s="74">
        <f t="shared" si="31"/>
        <v>2563</v>
      </c>
      <c r="V132" s="42">
        <f t="shared" si="32"/>
        <v>0</v>
      </c>
      <c r="W132" s="68">
        <v>1536079</v>
      </c>
      <c r="X132" s="69">
        <v>796457</v>
      </c>
      <c r="Y132" s="8">
        <v>2.2173060261283064</v>
      </c>
      <c r="Z132" s="37">
        <f t="shared" si="33"/>
        <v>1155.9072000000001</v>
      </c>
      <c r="AA132" s="65">
        <f t="shared" si="34"/>
        <v>0</v>
      </c>
      <c r="AB132" s="34">
        <f t="shared" si="35"/>
        <v>0.43202299999999999</v>
      </c>
      <c r="AC132" s="34">
        <f t="shared" si="36"/>
        <v>0.33200000000000002</v>
      </c>
      <c r="AD132" s="65" t="str">
        <f t="shared" si="37"/>
        <v/>
      </c>
      <c r="AE132" s="65" t="str">
        <f t="shared" si="38"/>
        <v/>
      </c>
      <c r="AF132" s="65" t="str">
        <f t="shared" si="39"/>
        <v/>
      </c>
      <c r="AG132" s="65">
        <f t="shared" si="55"/>
        <v>622.93166580999991</v>
      </c>
      <c r="AH132" s="34" t="str">
        <f t="shared" si="40"/>
        <v/>
      </c>
      <c r="AI132" s="34">
        <f t="shared" si="41"/>
        <v>627.65331304891993</v>
      </c>
      <c r="AJ132" s="65" t="str">
        <f t="shared" si="42"/>
        <v/>
      </c>
      <c r="AK132" s="37">
        <f t="shared" si="43"/>
        <v>1</v>
      </c>
      <c r="AL132" s="14">
        <f t="shared" si="44"/>
        <v>627.65</v>
      </c>
      <c r="AM132" s="42">
        <f t="shared" si="45"/>
        <v>700.18</v>
      </c>
      <c r="AN132" s="60">
        <f t="shared" si="46"/>
        <v>1203058</v>
      </c>
      <c r="AO132" s="43">
        <f t="shared" si="47"/>
        <v>4.6442910472681925E-2</v>
      </c>
      <c r="AP132" s="66">
        <f t="shared" si="48"/>
        <v>17238.633066339604</v>
      </c>
      <c r="AQ132" s="18">
        <v>0</v>
      </c>
      <c r="AR132" s="66">
        <f t="shared" si="49"/>
        <v>849118</v>
      </c>
      <c r="AS132" s="38">
        <f t="shared" si="50"/>
        <v>26660</v>
      </c>
      <c r="AT132" s="38">
        <f t="shared" si="51"/>
        <v>39822.850000000006</v>
      </c>
      <c r="AU132" s="66">
        <f t="shared" si="52"/>
        <v>805219</v>
      </c>
      <c r="AV132" s="20">
        <f t="shared" si="53"/>
        <v>849118</v>
      </c>
      <c r="AX132" s="65">
        <f t="shared" si="54"/>
        <v>1</v>
      </c>
    </row>
    <row r="133" spans="1:50" ht="15" customHeight="1">
      <c r="A133" s="2">
        <v>14</v>
      </c>
      <c r="B133" s="2">
        <v>400</v>
      </c>
      <c r="C133" s="1" t="s">
        <v>163</v>
      </c>
      <c r="D133" s="35">
        <v>14557</v>
      </c>
      <c r="E133" s="66">
        <v>0</v>
      </c>
      <c r="F133" s="7">
        <v>93</v>
      </c>
      <c r="G133" s="66">
        <v>92</v>
      </c>
      <c r="H133" s="63">
        <v>2.359</v>
      </c>
      <c r="I133" s="65">
        <v>41</v>
      </c>
      <c r="J133" s="73">
        <f t="shared" si="28"/>
        <v>0.44569999999999999</v>
      </c>
      <c r="K133" s="65">
        <v>27</v>
      </c>
      <c r="L133" s="65">
        <v>49</v>
      </c>
      <c r="M133" s="61">
        <v>17</v>
      </c>
      <c r="N133" s="41">
        <f t="shared" si="29"/>
        <v>55.101999999999997</v>
      </c>
      <c r="O133" s="41">
        <f t="shared" si="30"/>
        <v>34.693899999999999</v>
      </c>
      <c r="P133" s="3">
        <v>135</v>
      </c>
      <c r="Q133" s="3">
        <v>110</v>
      </c>
      <c r="R133" s="3">
        <v>123</v>
      </c>
      <c r="S133" s="3">
        <v>123</v>
      </c>
      <c r="T133" s="75">
        <v>93</v>
      </c>
      <c r="U133" s="74">
        <f t="shared" si="31"/>
        <v>135</v>
      </c>
      <c r="V133" s="42">
        <f t="shared" si="32"/>
        <v>31.85</v>
      </c>
      <c r="W133" s="68">
        <v>71568</v>
      </c>
      <c r="X133" s="69">
        <v>15999</v>
      </c>
      <c r="Y133" s="8">
        <v>0.22069021169210051</v>
      </c>
      <c r="Z133" s="37">
        <f t="shared" si="33"/>
        <v>421.40519999999998</v>
      </c>
      <c r="AA133" s="65">
        <f t="shared" si="34"/>
        <v>0</v>
      </c>
      <c r="AB133" s="34">
        <f t="shared" si="35"/>
        <v>0.43202299999999999</v>
      </c>
      <c r="AC133" s="34" t="str">
        <f t="shared" si="36"/>
        <v/>
      </c>
      <c r="AD133" s="65" t="str">
        <f t="shared" si="37"/>
        <v/>
      </c>
      <c r="AE133" s="65">
        <f t="shared" si="38"/>
        <v>410</v>
      </c>
      <c r="AF133" s="65">
        <f t="shared" si="39"/>
        <v>410</v>
      </c>
      <c r="AG133" s="65">
        <f t="shared" si="55"/>
        <v>0</v>
      </c>
      <c r="AH133" s="34" t="str">
        <f t="shared" si="40"/>
        <v/>
      </c>
      <c r="AI133" s="34" t="str">
        <f t="shared" si="41"/>
        <v/>
      </c>
      <c r="AJ133" s="65" t="str">
        <f t="shared" si="42"/>
        <v/>
      </c>
      <c r="AK133" s="37" t="str">
        <f t="shared" si="43"/>
        <v/>
      </c>
      <c r="AL133" s="14">
        <f t="shared" si="44"/>
        <v>410</v>
      </c>
      <c r="AM133" s="42">
        <f t="shared" si="45"/>
        <v>457.38</v>
      </c>
      <c r="AN133" s="60">
        <f t="shared" si="46"/>
        <v>11160</v>
      </c>
      <c r="AO133" s="43">
        <f t="shared" si="47"/>
        <v>4.6442910472681925E-2</v>
      </c>
      <c r="AP133" s="66">
        <f t="shared" si="48"/>
        <v>-157.76656687570051</v>
      </c>
      <c r="AQ133" s="18">
        <v>0</v>
      </c>
      <c r="AR133" s="66">
        <f t="shared" si="49"/>
        <v>11160</v>
      </c>
      <c r="AS133" s="38">
        <f t="shared" si="50"/>
        <v>920</v>
      </c>
      <c r="AT133" s="38">
        <f t="shared" si="51"/>
        <v>799.95</v>
      </c>
      <c r="AU133" s="66">
        <f t="shared" si="52"/>
        <v>13757</v>
      </c>
      <c r="AV133" s="20">
        <f t="shared" si="53"/>
        <v>13757</v>
      </c>
      <c r="AX133" s="65">
        <f t="shared" si="54"/>
        <v>1</v>
      </c>
    </row>
    <row r="134" spans="1:50" ht="15" customHeight="1">
      <c r="A134" s="2">
        <v>14</v>
      </c>
      <c r="B134" s="2">
        <v>700</v>
      </c>
      <c r="C134" s="1" t="s">
        <v>204</v>
      </c>
      <c r="D134" s="35">
        <v>684671</v>
      </c>
      <c r="E134" s="66">
        <v>0</v>
      </c>
      <c r="F134" s="7">
        <v>4024</v>
      </c>
      <c r="G134" s="66">
        <v>4514</v>
      </c>
      <c r="H134" s="63">
        <v>2.4969999999999999</v>
      </c>
      <c r="I134" s="65">
        <v>1166</v>
      </c>
      <c r="J134" s="73">
        <f t="shared" si="28"/>
        <v>0.25829999999999997</v>
      </c>
      <c r="K134" s="65">
        <v>175</v>
      </c>
      <c r="L134" s="65">
        <v>1683</v>
      </c>
      <c r="M134" s="61">
        <v>292</v>
      </c>
      <c r="N134" s="41">
        <f t="shared" si="29"/>
        <v>10.398100000000001</v>
      </c>
      <c r="O134" s="41">
        <f t="shared" si="30"/>
        <v>17.349999999999998</v>
      </c>
      <c r="P134" s="3">
        <v>2321</v>
      </c>
      <c r="Q134" s="3">
        <v>2585</v>
      </c>
      <c r="R134" s="3">
        <v>2562</v>
      </c>
      <c r="S134" s="3">
        <v>3001</v>
      </c>
      <c r="T134" s="74">
        <v>4024</v>
      </c>
      <c r="U134" s="74">
        <f t="shared" si="31"/>
        <v>4024</v>
      </c>
      <c r="V134" s="42">
        <f t="shared" si="32"/>
        <v>0</v>
      </c>
      <c r="W134" s="68">
        <v>4068758</v>
      </c>
      <c r="X134" s="69">
        <v>1957936</v>
      </c>
      <c r="Y134" s="8">
        <v>3.3173493467923403</v>
      </c>
      <c r="Z134" s="37">
        <f t="shared" si="33"/>
        <v>1213.0166999999999</v>
      </c>
      <c r="AA134" s="65">
        <f t="shared" si="34"/>
        <v>0</v>
      </c>
      <c r="AB134" s="34">
        <f t="shared" si="35"/>
        <v>0.43202299999999999</v>
      </c>
      <c r="AC134" s="34" t="str">
        <f t="shared" si="36"/>
        <v/>
      </c>
      <c r="AD134" s="65" t="str">
        <f t="shared" si="37"/>
        <v/>
      </c>
      <c r="AE134" s="65" t="str">
        <f t="shared" si="38"/>
        <v/>
      </c>
      <c r="AF134" s="65" t="str">
        <f t="shared" si="39"/>
        <v/>
      </c>
      <c r="AG134" s="65">
        <f t="shared" si="55"/>
        <v>564.21547779000002</v>
      </c>
      <c r="AH134" s="34" t="str">
        <f t="shared" si="40"/>
        <v/>
      </c>
      <c r="AI134" s="34" t="str">
        <f t="shared" si="41"/>
        <v/>
      </c>
      <c r="AJ134" s="65" t="str">
        <f t="shared" si="42"/>
        <v/>
      </c>
      <c r="AK134" s="37" t="str">
        <f t="shared" si="43"/>
        <v/>
      </c>
      <c r="AL134" s="14">
        <f t="shared" si="44"/>
        <v>564.22</v>
      </c>
      <c r="AM134" s="42">
        <f t="shared" si="45"/>
        <v>629.41999999999996</v>
      </c>
      <c r="AN134" s="60">
        <f t="shared" si="46"/>
        <v>1083405</v>
      </c>
      <c r="AO134" s="43">
        <f t="shared" si="47"/>
        <v>4.6442910472681925E-2</v>
      </c>
      <c r="AP134" s="66">
        <f t="shared" si="48"/>
        <v>18518.367464414354</v>
      </c>
      <c r="AQ134" s="18">
        <v>0</v>
      </c>
      <c r="AR134" s="66">
        <f t="shared" si="49"/>
        <v>703189</v>
      </c>
      <c r="AS134" s="38">
        <f t="shared" si="50"/>
        <v>45140</v>
      </c>
      <c r="AT134" s="38">
        <f t="shared" si="51"/>
        <v>97896.8</v>
      </c>
      <c r="AU134" s="66">
        <f t="shared" si="52"/>
        <v>639531</v>
      </c>
      <c r="AV134" s="20">
        <f t="shared" si="53"/>
        <v>703189</v>
      </c>
      <c r="AX134" s="65">
        <f t="shared" si="54"/>
        <v>1</v>
      </c>
    </row>
    <row r="135" spans="1:50" ht="15" customHeight="1">
      <c r="A135" s="2">
        <v>14</v>
      </c>
      <c r="B135" s="2">
        <v>900</v>
      </c>
      <c r="C135" s="1" t="s">
        <v>260</v>
      </c>
      <c r="D135" s="35">
        <v>31342</v>
      </c>
      <c r="E135" s="66">
        <v>0</v>
      </c>
      <c r="F135" s="7">
        <v>177</v>
      </c>
      <c r="G135" s="66">
        <v>173</v>
      </c>
      <c r="H135" s="63">
        <v>2.2469999999999999</v>
      </c>
      <c r="I135" s="65">
        <v>52</v>
      </c>
      <c r="J135" s="73">
        <f t="shared" si="28"/>
        <v>0.30059999999999998</v>
      </c>
      <c r="K135" s="65">
        <v>37</v>
      </c>
      <c r="L135" s="65">
        <v>92</v>
      </c>
      <c r="M135" s="61">
        <v>17</v>
      </c>
      <c r="N135" s="41">
        <f t="shared" si="29"/>
        <v>40.217399999999998</v>
      </c>
      <c r="O135" s="41">
        <f t="shared" si="30"/>
        <v>18.478300000000001</v>
      </c>
      <c r="P135" s="3">
        <v>232</v>
      </c>
      <c r="Q135" s="3">
        <v>264</v>
      </c>
      <c r="R135" s="3">
        <v>211</v>
      </c>
      <c r="S135" s="3">
        <v>216</v>
      </c>
      <c r="T135" s="75">
        <v>177</v>
      </c>
      <c r="U135" s="74">
        <f t="shared" si="31"/>
        <v>264</v>
      </c>
      <c r="V135" s="42">
        <f t="shared" si="32"/>
        <v>34.47</v>
      </c>
      <c r="W135" s="68">
        <v>88149</v>
      </c>
      <c r="X135" s="69">
        <v>25966</v>
      </c>
      <c r="Y135" s="8">
        <v>1.0259310081745552</v>
      </c>
      <c r="Z135" s="37">
        <f t="shared" si="33"/>
        <v>172.52619999999999</v>
      </c>
      <c r="AA135" s="65">
        <f t="shared" si="34"/>
        <v>0</v>
      </c>
      <c r="AB135" s="34">
        <f t="shared" si="35"/>
        <v>0.43202299999999999</v>
      </c>
      <c r="AC135" s="34" t="str">
        <f t="shared" si="36"/>
        <v/>
      </c>
      <c r="AD135" s="65" t="str">
        <f t="shared" si="37"/>
        <v/>
      </c>
      <c r="AE135" s="65">
        <f t="shared" si="38"/>
        <v>436.791</v>
      </c>
      <c r="AF135" s="65">
        <f t="shared" si="39"/>
        <v>436.791</v>
      </c>
      <c r="AG135" s="65">
        <f t="shared" si="55"/>
        <v>0</v>
      </c>
      <c r="AH135" s="34" t="str">
        <f t="shared" si="40"/>
        <v/>
      </c>
      <c r="AI135" s="34" t="str">
        <f t="shared" si="41"/>
        <v/>
      </c>
      <c r="AJ135" s="65" t="str">
        <f t="shared" si="42"/>
        <v/>
      </c>
      <c r="AK135" s="37" t="str">
        <f t="shared" si="43"/>
        <v/>
      </c>
      <c r="AL135" s="14">
        <f t="shared" si="44"/>
        <v>436.79</v>
      </c>
      <c r="AM135" s="42">
        <f t="shared" si="45"/>
        <v>487.26</v>
      </c>
      <c r="AN135" s="60">
        <f t="shared" si="46"/>
        <v>46214</v>
      </c>
      <c r="AO135" s="43">
        <f t="shared" si="47"/>
        <v>4.6442910472681925E-2</v>
      </c>
      <c r="AP135" s="66">
        <f t="shared" si="48"/>
        <v>690.69896454972559</v>
      </c>
      <c r="AQ135" s="18">
        <v>0</v>
      </c>
      <c r="AR135" s="66">
        <f t="shared" si="49"/>
        <v>32033</v>
      </c>
      <c r="AS135" s="38">
        <f t="shared" si="50"/>
        <v>1730</v>
      </c>
      <c r="AT135" s="38">
        <f t="shared" si="51"/>
        <v>1298.3000000000002</v>
      </c>
      <c r="AU135" s="66">
        <f t="shared" si="52"/>
        <v>30044</v>
      </c>
      <c r="AV135" s="20">
        <f t="shared" si="53"/>
        <v>32033</v>
      </c>
      <c r="AX135" s="65">
        <f t="shared" si="54"/>
        <v>1</v>
      </c>
    </row>
    <row r="136" spans="1:50" ht="15" customHeight="1">
      <c r="A136" s="2">
        <v>14</v>
      </c>
      <c r="B136" s="2">
        <v>1000</v>
      </c>
      <c r="C136" s="1" t="s">
        <v>293</v>
      </c>
      <c r="D136" s="35">
        <v>14569</v>
      </c>
      <c r="E136" s="66">
        <v>0</v>
      </c>
      <c r="F136" s="7">
        <v>129</v>
      </c>
      <c r="G136" s="66">
        <v>82</v>
      </c>
      <c r="H136" s="63">
        <v>2.4119999999999999</v>
      </c>
      <c r="I136" s="65"/>
      <c r="J136" s="73">
        <f t="shared" si="28"/>
        <v>0</v>
      </c>
      <c r="K136" s="65">
        <v>8</v>
      </c>
      <c r="L136" s="65">
        <v>43</v>
      </c>
      <c r="M136" s="61">
        <v>7</v>
      </c>
      <c r="N136" s="41">
        <f t="shared" si="29"/>
        <v>18.604699999999998</v>
      </c>
      <c r="O136" s="41">
        <f t="shared" si="30"/>
        <v>16.2791</v>
      </c>
      <c r="P136" s="3">
        <v>141</v>
      </c>
      <c r="Q136" s="3">
        <v>124</v>
      </c>
      <c r="R136" s="3">
        <v>107</v>
      </c>
      <c r="S136" s="3">
        <v>125</v>
      </c>
      <c r="T136" s="75">
        <v>129</v>
      </c>
      <c r="U136" s="74">
        <f t="shared" si="31"/>
        <v>141</v>
      </c>
      <c r="V136" s="42">
        <f t="shared" si="32"/>
        <v>41.84</v>
      </c>
      <c r="W136" s="68">
        <v>52534</v>
      </c>
      <c r="X136" s="69">
        <v>20299</v>
      </c>
      <c r="Y136" s="8">
        <v>1.0009583055983271</v>
      </c>
      <c r="Z136" s="37">
        <f t="shared" si="33"/>
        <v>128.87649999999999</v>
      </c>
      <c r="AA136" s="65">
        <f t="shared" si="34"/>
        <v>0</v>
      </c>
      <c r="AB136" s="34">
        <f t="shared" si="35"/>
        <v>0.43202299999999999</v>
      </c>
      <c r="AC136" s="34" t="str">
        <f t="shared" si="36"/>
        <v/>
      </c>
      <c r="AD136" s="65" t="str">
        <f t="shared" si="37"/>
        <v/>
      </c>
      <c r="AE136" s="65">
        <f t="shared" si="38"/>
        <v>410</v>
      </c>
      <c r="AF136" s="65">
        <f t="shared" si="39"/>
        <v>410</v>
      </c>
      <c r="AG136" s="65">
        <f t="shared" si="55"/>
        <v>0</v>
      </c>
      <c r="AH136" s="34" t="str">
        <f t="shared" si="40"/>
        <v/>
      </c>
      <c r="AI136" s="34" t="str">
        <f t="shared" si="41"/>
        <v/>
      </c>
      <c r="AJ136" s="65" t="str">
        <f t="shared" si="42"/>
        <v/>
      </c>
      <c r="AK136" s="37" t="str">
        <f t="shared" si="43"/>
        <v/>
      </c>
      <c r="AL136" s="14">
        <f t="shared" si="44"/>
        <v>410</v>
      </c>
      <c r="AM136" s="42">
        <f t="shared" si="45"/>
        <v>457.38</v>
      </c>
      <c r="AN136" s="60">
        <f t="shared" si="46"/>
        <v>14809</v>
      </c>
      <c r="AO136" s="43">
        <f t="shared" si="47"/>
        <v>4.6442910472681925E-2</v>
      </c>
      <c r="AP136" s="66">
        <f t="shared" si="48"/>
        <v>11.146298513443663</v>
      </c>
      <c r="AQ136" s="18">
        <v>0</v>
      </c>
      <c r="AR136" s="66">
        <f t="shared" si="49"/>
        <v>14580</v>
      </c>
      <c r="AS136" s="38">
        <f t="shared" si="50"/>
        <v>820</v>
      </c>
      <c r="AT136" s="38">
        <f t="shared" si="51"/>
        <v>1014.95</v>
      </c>
      <c r="AU136" s="66">
        <f t="shared" si="52"/>
        <v>13749</v>
      </c>
      <c r="AV136" s="20">
        <f t="shared" si="53"/>
        <v>14580</v>
      </c>
      <c r="AX136" s="65">
        <f t="shared" si="54"/>
        <v>1</v>
      </c>
    </row>
    <row r="137" spans="1:50" ht="15" customHeight="1">
      <c r="A137" s="2">
        <v>14</v>
      </c>
      <c r="B137" s="2">
        <v>1100</v>
      </c>
      <c r="C137" s="1" t="s">
        <v>301</v>
      </c>
      <c r="D137" s="35">
        <v>396715</v>
      </c>
      <c r="E137" s="66">
        <v>0</v>
      </c>
      <c r="F137" s="7">
        <v>1394</v>
      </c>
      <c r="G137" s="66">
        <v>1404</v>
      </c>
      <c r="H137" s="63">
        <v>2.9870000000000001</v>
      </c>
      <c r="I137" s="65">
        <v>262</v>
      </c>
      <c r="J137" s="73">
        <f t="shared" si="28"/>
        <v>0.18659999999999999</v>
      </c>
      <c r="K137" s="65">
        <v>82</v>
      </c>
      <c r="L137" s="65">
        <v>498</v>
      </c>
      <c r="M137" s="61">
        <v>94</v>
      </c>
      <c r="N137" s="41">
        <f t="shared" si="29"/>
        <v>16.465900000000001</v>
      </c>
      <c r="O137" s="41">
        <f t="shared" si="30"/>
        <v>18.875500000000002</v>
      </c>
      <c r="P137" s="3">
        <v>674</v>
      </c>
      <c r="Q137" s="3">
        <v>882</v>
      </c>
      <c r="R137" s="3">
        <v>862</v>
      </c>
      <c r="S137" s="3">
        <v>1049</v>
      </c>
      <c r="T137" s="74">
        <v>1394</v>
      </c>
      <c r="U137" s="74">
        <f t="shared" si="31"/>
        <v>1394</v>
      </c>
      <c r="V137" s="42">
        <f t="shared" si="32"/>
        <v>0</v>
      </c>
      <c r="W137" s="68">
        <v>838273</v>
      </c>
      <c r="X137" s="69">
        <v>489835</v>
      </c>
      <c r="Y137" s="8">
        <v>1.5108452239933159</v>
      </c>
      <c r="Z137" s="37">
        <f t="shared" si="33"/>
        <v>922.66229999999996</v>
      </c>
      <c r="AA137" s="65">
        <f t="shared" si="34"/>
        <v>0</v>
      </c>
      <c r="AB137" s="34">
        <f t="shared" si="35"/>
        <v>0.43202299999999999</v>
      </c>
      <c r="AC137" s="34" t="str">
        <f t="shared" si="36"/>
        <v/>
      </c>
      <c r="AD137" s="65" t="str">
        <f t="shared" si="37"/>
        <v/>
      </c>
      <c r="AE137" s="65">
        <f t="shared" si="38"/>
        <v>888.56799999999998</v>
      </c>
      <c r="AF137" s="65">
        <f t="shared" si="39"/>
        <v>630</v>
      </c>
      <c r="AG137" s="65">
        <f t="shared" si="55"/>
        <v>0</v>
      </c>
      <c r="AH137" s="34" t="str">
        <f t="shared" si="40"/>
        <v/>
      </c>
      <c r="AI137" s="34" t="str">
        <f t="shared" si="41"/>
        <v/>
      </c>
      <c r="AJ137" s="65" t="str">
        <f t="shared" si="42"/>
        <v/>
      </c>
      <c r="AK137" s="37" t="str">
        <f t="shared" si="43"/>
        <v/>
      </c>
      <c r="AL137" s="14">
        <f t="shared" si="44"/>
        <v>630</v>
      </c>
      <c r="AM137" s="42">
        <f t="shared" si="45"/>
        <v>702.8</v>
      </c>
      <c r="AN137" s="60">
        <f t="shared" si="46"/>
        <v>624578</v>
      </c>
      <c r="AO137" s="43">
        <f t="shared" si="47"/>
        <v>4.6442910472681925E-2</v>
      </c>
      <c r="AP137" s="66">
        <f t="shared" si="48"/>
        <v>10582.620909036721</v>
      </c>
      <c r="AQ137" s="18">
        <v>0</v>
      </c>
      <c r="AR137" s="66">
        <f t="shared" si="49"/>
        <v>407298</v>
      </c>
      <c r="AS137" s="38">
        <f t="shared" si="50"/>
        <v>14040</v>
      </c>
      <c r="AT137" s="38">
        <f t="shared" si="51"/>
        <v>24491.75</v>
      </c>
      <c r="AU137" s="66">
        <f t="shared" si="52"/>
        <v>382675</v>
      </c>
      <c r="AV137" s="20">
        <f t="shared" si="53"/>
        <v>407298</v>
      </c>
      <c r="AX137" s="65">
        <f t="shared" si="54"/>
        <v>1</v>
      </c>
    </row>
    <row r="138" spans="1:50" ht="15" customHeight="1">
      <c r="A138" s="2">
        <v>14</v>
      </c>
      <c r="B138" s="2">
        <v>1200</v>
      </c>
      <c r="C138" s="1" t="s">
        <v>345</v>
      </c>
      <c r="D138" s="35">
        <v>643080</v>
      </c>
      <c r="E138" s="66">
        <v>0</v>
      </c>
      <c r="F138" s="7">
        <v>2067</v>
      </c>
      <c r="G138" s="66">
        <v>2236</v>
      </c>
      <c r="H138" s="63">
        <v>2.3769999999999998</v>
      </c>
      <c r="I138" s="65">
        <v>668</v>
      </c>
      <c r="J138" s="73">
        <f t="shared" si="28"/>
        <v>0.29870000000000002</v>
      </c>
      <c r="K138" s="65">
        <v>146</v>
      </c>
      <c r="L138" s="65">
        <v>879</v>
      </c>
      <c r="M138" s="61">
        <v>269</v>
      </c>
      <c r="N138" s="41">
        <f t="shared" si="29"/>
        <v>16.6098</v>
      </c>
      <c r="O138" s="41">
        <f t="shared" si="30"/>
        <v>30.603000000000002</v>
      </c>
      <c r="P138" s="3">
        <v>1371</v>
      </c>
      <c r="Q138" s="3">
        <v>1634</v>
      </c>
      <c r="R138" s="3">
        <v>1655</v>
      </c>
      <c r="S138" s="3">
        <v>1882</v>
      </c>
      <c r="T138" s="74">
        <v>2067</v>
      </c>
      <c r="U138" s="74">
        <f t="shared" si="31"/>
        <v>2067</v>
      </c>
      <c r="V138" s="42">
        <f t="shared" si="32"/>
        <v>0</v>
      </c>
      <c r="W138" s="68">
        <v>1655138</v>
      </c>
      <c r="X138" s="69">
        <v>631007</v>
      </c>
      <c r="Y138" s="8">
        <v>2.5309897188712842</v>
      </c>
      <c r="Z138" s="37">
        <f t="shared" si="33"/>
        <v>816.67660000000001</v>
      </c>
      <c r="AA138" s="65">
        <f t="shared" si="34"/>
        <v>0</v>
      </c>
      <c r="AB138" s="34">
        <f t="shared" si="35"/>
        <v>0.43202299999999999</v>
      </c>
      <c r="AC138" s="34" t="str">
        <f t="shared" si="36"/>
        <v/>
      </c>
      <c r="AD138" s="65" t="str">
        <f t="shared" si="37"/>
        <v/>
      </c>
      <c r="AE138" s="65">
        <f t="shared" si="38"/>
        <v>1193.912</v>
      </c>
      <c r="AF138" s="65">
        <f t="shared" si="39"/>
        <v>630</v>
      </c>
      <c r="AG138" s="65">
        <f t="shared" si="55"/>
        <v>0</v>
      </c>
      <c r="AH138" s="34" t="str">
        <f t="shared" si="40"/>
        <v/>
      </c>
      <c r="AI138" s="34" t="str">
        <f t="shared" si="41"/>
        <v/>
      </c>
      <c r="AJ138" s="65" t="str">
        <f t="shared" si="42"/>
        <v/>
      </c>
      <c r="AK138" s="37" t="str">
        <f t="shared" si="43"/>
        <v/>
      </c>
      <c r="AL138" s="14">
        <f t="shared" si="44"/>
        <v>630</v>
      </c>
      <c r="AM138" s="42">
        <f t="shared" si="45"/>
        <v>702.8</v>
      </c>
      <c r="AN138" s="60">
        <f t="shared" si="46"/>
        <v>856403</v>
      </c>
      <c r="AO138" s="43">
        <f t="shared" si="47"/>
        <v>4.6442910472681925E-2</v>
      </c>
      <c r="AP138" s="66">
        <f t="shared" si="48"/>
        <v>9907.340990763927</v>
      </c>
      <c r="AQ138" s="18">
        <v>0</v>
      </c>
      <c r="AR138" s="66">
        <f t="shared" si="49"/>
        <v>652987</v>
      </c>
      <c r="AS138" s="38">
        <f t="shared" si="50"/>
        <v>22360</v>
      </c>
      <c r="AT138" s="38">
        <f t="shared" si="51"/>
        <v>31550.350000000002</v>
      </c>
      <c r="AU138" s="66">
        <f t="shared" si="52"/>
        <v>620720</v>
      </c>
      <c r="AV138" s="20">
        <f t="shared" si="53"/>
        <v>652987</v>
      </c>
      <c r="AX138" s="65">
        <f t="shared" si="54"/>
        <v>1</v>
      </c>
    </row>
    <row r="139" spans="1:50" ht="15" customHeight="1">
      <c r="A139" s="2">
        <v>14</v>
      </c>
      <c r="B139" s="2">
        <v>1300</v>
      </c>
      <c r="C139" s="1" t="s">
        <v>366</v>
      </c>
      <c r="D139" s="35">
        <v>45790</v>
      </c>
      <c r="E139" s="66">
        <v>0</v>
      </c>
      <c r="F139" s="7">
        <v>201</v>
      </c>
      <c r="G139" s="66">
        <v>199</v>
      </c>
      <c r="H139" s="63">
        <v>2.2360000000000002</v>
      </c>
      <c r="I139" s="65"/>
      <c r="J139" s="73">
        <f t="shared" si="28"/>
        <v>0</v>
      </c>
      <c r="K139" s="65">
        <v>30</v>
      </c>
      <c r="L139" s="65">
        <v>94</v>
      </c>
      <c r="M139" s="61">
        <v>27</v>
      </c>
      <c r="N139" s="41">
        <f t="shared" si="29"/>
        <v>31.914900000000003</v>
      </c>
      <c r="O139" s="41">
        <f t="shared" si="30"/>
        <v>28.723399999999998</v>
      </c>
      <c r="P139" s="3">
        <v>201</v>
      </c>
      <c r="Q139" s="3">
        <v>253</v>
      </c>
      <c r="R139" s="3">
        <v>242</v>
      </c>
      <c r="S139" s="3">
        <v>201</v>
      </c>
      <c r="T139" s="75">
        <v>201</v>
      </c>
      <c r="U139" s="74">
        <f t="shared" si="31"/>
        <v>253</v>
      </c>
      <c r="V139" s="42">
        <f t="shared" si="32"/>
        <v>21.34</v>
      </c>
      <c r="W139" s="68">
        <v>89086</v>
      </c>
      <c r="X139" s="69">
        <v>36003</v>
      </c>
      <c r="Y139" s="8">
        <v>0.94239316938920181</v>
      </c>
      <c r="Z139" s="37">
        <f t="shared" si="33"/>
        <v>213.2868</v>
      </c>
      <c r="AA139" s="65">
        <f t="shared" si="34"/>
        <v>0</v>
      </c>
      <c r="AB139" s="34">
        <f t="shared" si="35"/>
        <v>0.43202299999999999</v>
      </c>
      <c r="AC139" s="34" t="str">
        <f t="shared" si="36"/>
        <v/>
      </c>
      <c r="AD139" s="65" t="str">
        <f t="shared" si="37"/>
        <v/>
      </c>
      <c r="AE139" s="65">
        <f t="shared" si="38"/>
        <v>446.33299999999997</v>
      </c>
      <c r="AF139" s="65">
        <f t="shared" si="39"/>
        <v>446.33299999999997</v>
      </c>
      <c r="AG139" s="65">
        <f t="shared" si="55"/>
        <v>0</v>
      </c>
      <c r="AH139" s="34" t="str">
        <f t="shared" si="40"/>
        <v/>
      </c>
      <c r="AI139" s="34" t="str">
        <f t="shared" si="41"/>
        <v/>
      </c>
      <c r="AJ139" s="65" t="str">
        <f t="shared" si="42"/>
        <v/>
      </c>
      <c r="AK139" s="37" t="str">
        <f t="shared" si="43"/>
        <v/>
      </c>
      <c r="AL139" s="14">
        <f t="shared" si="44"/>
        <v>446.33</v>
      </c>
      <c r="AM139" s="42">
        <f t="shared" si="45"/>
        <v>497.9</v>
      </c>
      <c r="AN139" s="60">
        <f t="shared" si="46"/>
        <v>60595</v>
      </c>
      <c r="AO139" s="43">
        <f t="shared" si="47"/>
        <v>4.6442910472681925E-2</v>
      </c>
      <c r="AP139" s="66">
        <f t="shared" si="48"/>
        <v>687.58728954805588</v>
      </c>
      <c r="AQ139" s="18">
        <v>0</v>
      </c>
      <c r="AR139" s="66">
        <f t="shared" si="49"/>
        <v>46478</v>
      </c>
      <c r="AS139" s="38">
        <f t="shared" si="50"/>
        <v>1990</v>
      </c>
      <c r="AT139" s="38">
        <f t="shared" si="51"/>
        <v>1800.15</v>
      </c>
      <c r="AU139" s="66">
        <f t="shared" si="52"/>
        <v>43990</v>
      </c>
      <c r="AV139" s="20">
        <f t="shared" si="53"/>
        <v>46478</v>
      </c>
      <c r="AX139" s="65">
        <f t="shared" si="54"/>
        <v>1</v>
      </c>
    </row>
    <row r="140" spans="1:50" ht="15" customHeight="1">
      <c r="A140" s="2">
        <v>14</v>
      </c>
      <c r="B140" s="2">
        <v>1600</v>
      </c>
      <c r="C140" s="1" t="s">
        <v>534</v>
      </c>
      <c r="D140" s="35">
        <v>7248844</v>
      </c>
      <c r="E140" s="66">
        <v>0</v>
      </c>
      <c r="F140" s="7">
        <v>38065</v>
      </c>
      <c r="G140" s="66">
        <v>43522</v>
      </c>
      <c r="H140" s="63">
        <v>2.3889999999999998</v>
      </c>
      <c r="I140" s="65">
        <v>14172</v>
      </c>
      <c r="J140" s="73">
        <f t="shared" ref="J140:J203" si="56">ROUND(I140/G140,4)</f>
        <v>0.3256</v>
      </c>
      <c r="K140" s="65">
        <v>1426</v>
      </c>
      <c r="L140" s="65">
        <v>17449</v>
      </c>
      <c r="M140" s="61">
        <v>5141</v>
      </c>
      <c r="N140" s="41">
        <f t="shared" ref="N140:N203" si="57">ROUND(K140/L140,6)*100</f>
        <v>8.1723999999999997</v>
      </c>
      <c r="O140" s="41">
        <f t="shared" ref="O140:O203" si="58">ROUND(M140/L140,6)*100</f>
        <v>29.463000000000001</v>
      </c>
      <c r="P140" s="3">
        <v>29687</v>
      </c>
      <c r="Q140" s="3">
        <v>29998</v>
      </c>
      <c r="R140" s="3">
        <v>32295</v>
      </c>
      <c r="S140" s="3">
        <v>32177</v>
      </c>
      <c r="T140" s="74">
        <v>38065</v>
      </c>
      <c r="U140" s="74">
        <f t="shared" ref="U140:U203" si="59">MAX(P140:T140)</f>
        <v>38065</v>
      </c>
      <c r="V140" s="42">
        <f t="shared" ref="V140:V203" si="60">ROUND(IF(100*(1-(G140/U140))&lt;0,0,100*(1-G140/U140)),2)</f>
        <v>0</v>
      </c>
      <c r="W140" s="68">
        <v>36242910</v>
      </c>
      <c r="X140" s="69">
        <v>14728534</v>
      </c>
      <c r="Y140" s="8">
        <v>19.801679776122516</v>
      </c>
      <c r="Z140" s="37">
        <f t="shared" ref="Z140:Z203" si="61">ROUND(T140/Y140,4)</f>
        <v>1922.3117</v>
      </c>
      <c r="AA140" s="65">
        <f t="shared" ref="AA140:AA203" si="62">IF((AND(G140&gt;=10000,Z140&lt;150)),100,IF(AND(G140&lt;10000,Z140&lt;30),200,0))</f>
        <v>0</v>
      </c>
      <c r="AB140" s="34">
        <f t="shared" ref="AB140:AB203" si="63">ROUND(X$11/W$11,6)</f>
        <v>0.43202299999999999</v>
      </c>
      <c r="AC140" s="34" t="str">
        <f t="shared" ref="AC140:AC203" si="64">IF(AND(2500&lt;=G140,G140&lt;3000),(G140-2500)*0.002,"")</f>
        <v/>
      </c>
      <c r="AD140" s="65" t="str">
        <f t="shared" ref="AD140:AD203" si="65">IF(AND(10000&lt;=G140,G140&lt;11000),(11000-G140)*0.001,"")</f>
        <v/>
      </c>
      <c r="AE140" s="65" t="str">
        <f t="shared" ref="AE140:AE203" si="66">IF(G140&lt;2500, 410+(0.367*MAX(0,(G140-100))+AA140),"")</f>
        <v/>
      </c>
      <c r="AF140" s="65" t="str">
        <f t="shared" ref="AF140:AF203" si="67">IF(AND(AE140&lt;&gt;"",AE140&gt;630+AA140),630+AA140,AE140)</f>
        <v/>
      </c>
      <c r="AG140" s="65">
        <f t="shared" si="55"/>
        <v>0</v>
      </c>
      <c r="AH140" s="34">
        <f t="shared" ref="AH140:AH203" si="68">IF(G140&gt;=10000,1.15*((4.59*N140)+(0.622*O140)+(169.415*J140)+AA140+307.664),"")</f>
        <v>481.46224989999996</v>
      </c>
      <c r="AI140" s="34" t="str">
        <f t="shared" ref="AI140:AI203" si="69">IF(AND(2500&lt;=G140,G140&lt;3000),(AC140*AG140)+(630*(1-AC140)),"")</f>
        <v/>
      </c>
      <c r="AJ140" s="65" t="str">
        <f t="shared" ref="AJ140:AJ203" si="70">IF(AND(10000&lt;=G140,G140&lt;11000),(AD140*AG140)+(AH140*(1-AD140)),"")</f>
        <v/>
      </c>
      <c r="AK140" s="37" t="str">
        <f t="shared" ref="AK140:AK203" si="71">IF(AND(AC140="",AD140=""),"",1)</f>
        <v/>
      </c>
      <c r="AL140" s="14">
        <f t="shared" ref="AL140:AL203" si="72">ROUND(IF(AK140="",MAX(AF140,AG140,AH140),MAX(AI140,AJ140)),2)</f>
        <v>481.46</v>
      </c>
      <c r="AM140" s="42">
        <f t="shared" ref="AM140:AM203" si="73">ROUND(AL140*AM$2,2)</f>
        <v>537.09</v>
      </c>
      <c r="AN140" s="60">
        <f t="shared" ref="AN140:AN203" si="74">ROUND(IF((AM140*G140)-(W140*AB140)&lt;0,0,(AM140*G140)-(W140*AB140)),0)</f>
        <v>7717460</v>
      </c>
      <c r="AO140" s="43">
        <f t="shared" ref="AO140:AO203" si="75">$AO$11</f>
        <v>4.6442910472681925E-2</v>
      </c>
      <c r="AP140" s="66">
        <f t="shared" ref="AP140:AP203" si="76">(AN140-(D140-E140))*AO140</f>
        <v>21763.890934066312</v>
      </c>
      <c r="AQ140" s="18">
        <v>0</v>
      </c>
      <c r="AR140" s="66">
        <f t="shared" ref="AR140:AR203" si="77">ROUND(MAX(IF((D140-E140)&lt;AN140,D140-E140+AP140+AQ140,AN140+AQ140),0),0)</f>
        <v>7270608</v>
      </c>
      <c r="AS140" s="38">
        <f t="shared" ref="AS140:AS203" si="78">10*G140</f>
        <v>435220</v>
      </c>
      <c r="AT140" s="38">
        <f t="shared" ref="AT140:AT203" si="79">0.05*X140</f>
        <v>736426.70000000007</v>
      </c>
      <c r="AU140" s="66">
        <f t="shared" ref="AU140:AU203" si="80">ROUND(MAX(D140-(IF(AND(E140&gt;0,AQ140=0),E140,0))-MIN(AS140:AT140)),0)</f>
        <v>6813624</v>
      </c>
      <c r="AV140" s="20">
        <f t="shared" ref="AV140:AV203" si="81">MAX(AR140,AU140)</f>
        <v>7270608</v>
      </c>
      <c r="AX140" s="65">
        <f t="shared" ref="AX140:AX203" si="82">IF(AV140&gt;0,1,0)</f>
        <v>1</v>
      </c>
    </row>
    <row r="141" spans="1:50" ht="15" customHeight="1">
      <c r="A141" s="2">
        <v>14</v>
      </c>
      <c r="B141" s="2">
        <v>1800</v>
      </c>
      <c r="C141" s="1" t="s">
        <v>675</v>
      </c>
      <c r="D141" s="35">
        <v>112126</v>
      </c>
      <c r="E141" s="66">
        <v>0</v>
      </c>
      <c r="F141" s="7">
        <v>522</v>
      </c>
      <c r="G141" s="66">
        <v>554</v>
      </c>
      <c r="H141" s="63">
        <v>2.8849999999999998</v>
      </c>
      <c r="I141" s="65">
        <v>36</v>
      </c>
      <c r="J141" s="73">
        <f t="shared" si="56"/>
        <v>6.5000000000000002E-2</v>
      </c>
      <c r="K141" s="65">
        <v>34</v>
      </c>
      <c r="L141" s="65">
        <v>239</v>
      </c>
      <c r="M141" s="61">
        <v>84</v>
      </c>
      <c r="N141" s="41">
        <f t="shared" si="57"/>
        <v>14.225899999999999</v>
      </c>
      <c r="O141" s="41">
        <f t="shared" si="58"/>
        <v>35.1464</v>
      </c>
      <c r="P141" s="3">
        <v>333</v>
      </c>
      <c r="Q141" s="3">
        <v>446</v>
      </c>
      <c r="R141" s="3">
        <v>495</v>
      </c>
      <c r="S141" s="3">
        <v>421</v>
      </c>
      <c r="T141" s="75">
        <v>522</v>
      </c>
      <c r="U141" s="74">
        <f t="shared" si="59"/>
        <v>522</v>
      </c>
      <c r="V141" s="42">
        <f t="shared" si="60"/>
        <v>0</v>
      </c>
      <c r="W141" s="68">
        <v>470395</v>
      </c>
      <c r="X141" s="69">
        <v>192304</v>
      </c>
      <c r="Y141" s="8">
        <v>0.35260240587987279</v>
      </c>
      <c r="Z141" s="37">
        <f t="shared" si="61"/>
        <v>1480.421</v>
      </c>
      <c r="AA141" s="65">
        <f t="shared" si="62"/>
        <v>0</v>
      </c>
      <c r="AB141" s="34">
        <f t="shared" si="63"/>
        <v>0.43202299999999999</v>
      </c>
      <c r="AC141" s="34" t="str">
        <f t="shared" si="64"/>
        <v/>
      </c>
      <c r="AD141" s="65" t="str">
        <f t="shared" si="65"/>
        <v/>
      </c>
      <c r="AE141" s="65">
        <f t="shared" si="66"/>
        <v>576.61799999999994</v>
      </c>
      <c r="AF141" s="65">
        <f t="shared" si="67"/>
        <v>576.61799999999994</v>
      </c>
      <c r="AG141" s="65">
        <f t="shared" ref="AG141:AG204" si="83">IF((AND(2500&lt;=G141,G141&lt;11000)),1.15*(572.62+(5.026*N141)-(53.768*H141)+(14.022*V141)+AA141),0)</f>
        <v>0</v>
      </c>
      <c r="AH141" s="34" t="str">
        <f t="shared" si="68"/>
        <v/>
      </c>
      <c r="AI141" s="34" t="str">
        <f t="shared" si="69"/>
        <v/>
      </c>
      <c r="AJ141" s="65" t="str">
        <f t="shared" si="70"/>
        <v/>
      </c>
      <c r="AK141" s="37" t="str">
        <f t="shared" si="71"/>
        <v/>
      </c>
      <c r="AL141" s="14">
        <f t="shared" si="72"/>
        <v>576.62</v>
      </c>
      <c r="AM141" s="42">
        <f t="shared" si="73"/>
        <v>643.25</v>
      </c>
      <c r="AN141" s="60">
        <f t="shared" si="74"/>
        <v>153139</v>
      </c>
      <c r="AO141" s="43">
        <f t="shared" si="75"/>
        <v>4.6442910472681925E-2</v>
      </c>
      <c r="AP141" s="66">
        <f t="shared" si="76"/>
        <v>1904.7630872161037</v>
      </c>
      <c r="AQ141" s="18">
        <v>0</v>
      </c>
      <c r="AR141" s="66">
        <f t="shared" si="77"/>
        <v>114031</v>
      </c>
      <c r="AS141" s="38">
        <f t="shared" si="78"/>
        <v>5540</v>
      </c>
      <c r="AT141" s="38">
        <f t="shared" si="79"/>
        <v>9615.2000000000007</v>
      </c>
      <c r="AU141" s="66">
        <f t="shared" si="80"/>
        <v>106586</v>
      </c>
      <c r="AV141" s="20">
        <f t="shared" si="81"/>
        <v>114031</v>
      </c>
      <c r="AX141" s="65">
        <f t="shared" si="82"/>
        <v>1</v>
      </c>
    </row>
    <row r="142" spans="1:50" ht="15" customHeight="1">
      <c r="A142" s="2">
        <v>14</v>
      </c>
      <c r="B142" s="2">
        <v>1900</v>
      </c>
      <c r="C142" s="1" t="s">
        <v>772</v>
      </c>
      <c r="D142" s="35">
        <v>150454</v>
      </c>
      <c r="E142" s="66">
        <v>0</v>
      </c>
      <c r="F142" s="7">
        <v>547</v>
      </c>
      <c r="G142" s="66">
        <v>554</v>
      </c>
      <c r="H142" s="63">
        <v>2.129</v>
      </c>
      <c r="I142" s="65">
        <v>248</v>
      </c>
      <c r="J142" s="73">
        <f t="shared" si="56"/>
        <v>0.44769999999999999</v>
      </c>
      <c r="K142" s="65">
        <v>54</v>
      </c>
      <c r="L142" s="65">
        <v>251</v>
      </c>
      <c r="M142" s="61">
        <v>66</v>
      </c>
      <c r="N142" s="41">
        <f t="shared" si="57"/>
        <v>21.5139</v>
      </c>
      <c r="O142" s="41">
        <f t="shared" si="58"/>
        <v>26.294800000000002</v>
      </c>
      <c r="P142" s="3">
        <v>486</v>
      </c>
      <c r="Q142" s="3">
        <v>514</v>
      </c>
      <c r="R142" s="3">
        <v>547</v>
      </c>
      <c r="S142" s="3">
        <v>532</v>
      </c>
      <c r="T142" s="75">
        <v>547</v>
      </c>
      <c r="U142" s="74">
        <f t="shared" si="59"/>
        <v>547</v>
      </c>
      <c r="V142" s="42">
        <f t="shared" si="60"/>
        <v>0</v>
      </c>
      <c r="W142" s="68">
        <v>575092</v>
      </c>
      <c r="X142" s="69">
        <v>207767</v>
      </c>
      <c r="Y142" s="8">
        <v>1.1367705178556813</v>
      </c>
      <c r="Z142" s="37">
        <f t="shared" si="61"/>
        <v>481.18770000000001</v>
      </c>
      <c r="AA142" s="65">
        <f t="shared" si="62"/>
        <v>0</v>
      </c>
      <c r="AB142" s="34">
        <f t="shared" si="63"/>
        <v>0.43202299999999999</v>
      </c>
      <c r="AC142" s="34" t="str">
        <f t="shared" si="64"/>
        <v/>
      </c>
      <c r="AD142" s="65" t="str">
        <f t="shared" si="65"/>
        <v/>
      </c>
      <c r="AE142" s="65">
        <f t="shared" si="66"/>
        <v>576.61799999999994</v>
      </c>
      <c r="AF142" s="65">
        <f t="shared" si="67"/>
        <v>576.61799999999994</v>
      </c>
      <c r="AG142" s="65">
        <f t="shared" si="83"/>
        <v>0</v>
      </c>
      <c r="AH142" s="34" t="str">
        <f t="shared" si="68"/>
        <v/>
      </c>
      <c r="AI142" s="34" t="str">
        <f t="shared" si="69"/>
        <v/>
      </c>
      <c r="AJ142" s="65" t="str">
        <f t="shared" si="70"/>
        <v/>
      </c>
      <c r="AK142" s="37" t="str">
        <f t="shared" si="71"/>
        <v/>
      </c>
      <c r="AL142" s="14">
        <f t="shared" si="72"/>
        <v>576.62</v>
      </c>
      <c r="AM142" s="42">
        <f t="shared" si="73"/>
        <v>643.25</v>
      </c>
      <c r="AN142" s="60">
        <f t="shared" si="74"/>
        <v>107908</v>
      </c>
      <c r="AO142" s="43">
        <f t="shared" si="75"/>
        <v>4.6442910472681925E-2</v>
      </c>
      <c r="AP142" s="66">
        <f t="shared" si="76"/>
        <v>-1975.9600689707252</v>
      </c>
      <c r="AQ142" s="18">
        <v>0</v>
      </c>
      <c r="AR142" s="66">
        <f t="shared" si="77"/>
        <v>107908</v>
      </c>
      <c r="AS142" s="38">
        <f t="shared" si="78"/>
        <v>5540</v>
      </c>
      <c r="AT142" s="38">
        <f t="shared" si="79"/>
        <v>10388.35</v>
      </c>
      <c r="AU142" s="66">
        <f t="shared" si="80"/>
        <v>144914</v>
      </c>
      <c r="AV142" s="20">
        <f t="shared" si="81"/>
        <v>144914</v>
      </c>
      <c r="AX142" s="65">
        <f t="shared" si="82"/>
        <v>1</v>
      </c>
    </row>
    <row r="143" spans="1:50" ht="15" customHeight="1">
      <c r="A143" s="2">
        <v>15</v>
      </c>
      <c r="B143" s="2">
        <v>200</v>
      </c>
      <c r="C143" s="1" t="s">
        <v>37</v>
      </c>
      <c r="D143" s="35">
        <v>482663</v>
      </c>
      <c r="E143" s="66">
        <v>0</v>
      </c>
      <c r="F143" s="7">
        <v>1392</v>
      </c>
      <c r="G143" s="66">
        <v>1421</v>
      </c>
      <c r="H143" s="63">
        <v>2.11</v>
      </c>
      <c r="I143" s="65">
        <v>1337</v>
      </c>
      <c r="J143" s="73">
        <f t="shared" si="56"/>
        <v>0.94089999999999996</v>
      </c>
      <c r="K143" s="65">
        <v>196</v>
      </c>
      <c r="L143" s="65">
        <v>704</v>
      </c>
      <c r="M143" s="61">
        <v>293</v>
      </c>
      <c r="N143" s="41">
        <f t="shared" si="57"/>
        <v>27.840900000000001</v>
      </c>
      <c r="O143" s="41">
        <f t="shared" si="58"/>
        <v>41.619299999999996</v>
      </c>
      <c r="P143" s="3">
        <v>1314</v>
      </c>
      <c r="Q143" s="3">
        <v>1321</v>
      </c>
      <c r="R143" s="3">
        <v>1388</v>
      </c>
      <c r="S143" s="3">
        <v>1235</v>
      </c>
      <c r="T143" s="74">
        <v>1392</v>
      </c>
      <c r="U143" s="74">
        <f t="shared" si="59"/>
        <v>1392</v>
      </c>
      <c r="V143" s="42">
        <f t="shared" si="60"/>
        <v>0</v>
      </c>
      <c r="W143" s="68">
        <v>703971</v>
      </c>
      <c r="X143" s="69">
        <v>639204</v>
      </c>
      <c r="Y143" s="8">
        <v>2.0086351751436684</v>
      </c>
      <c r="Z143" s="37">
        <f t="shared" si="61"/>
        <v>693.00789999999995</v>
      </c>
      <c r="AA143" s="65">
        <f t="shared" si="62"/>
        <v>0</v>
      </c>
      <c r="AB143" s="34">
        <f t="shared" si="63"/>
        <v>0.43202299999999999</v>
      </c>
      <c r="AC143" s="34" t="str">
        <f t="shared" si="64"/>
        <v/>
      </c>
      <c r="AD143" s="65" t="str">
        <f t="shared" si="65"/>
        <v/>
      </c>
      <c r="AE143" s="65">
        <f t="shared" si="66"/>
        <v>894.80700000000002</v>
      </c>
      <c r="AF143" s="65">
        <f t="shared" si="67"/>
        <v>630</v>
      </c>
      <c r="AG143" s="65">
        <f t="shared" si="83"/>
        <v>0</v>
      </c>
      <c r="AH143" s="34" t="str">
        <f t="shared" si="68"/>
        <v/>
      </c>
      <c r="AI143" s="34" t="str">
        <f t="shared" si="69"/>
        <v/>
      </c>
      <c r="AJ143" s="65" t="str">
        <f t="shared" si="70"/>
        <v/>
      </c>
      <c r="AK143" s="37" t="str">
        <f t="shared" si="71"/>
        <v/>
      </c>
      <c r="AL143" s="14">
        <f t="shared" si="72"/>
        <v>630</v>
      </c>
      <c r="AM143" s="42">
        <f t="shared" si="73"/>
        <v>702.8</v>
      </c>
      <c r="AN143" s="60">
        <f t="shared" si="74"/>
        <v>694547</v>
      </c>
      <c r="AO143" s="43">
        <f t="shared" si="75"/>
        <v>4.6442910472681925E-2</v>
      </c>
      <c r="AP143" s="66">
        <f t="shared" si="76"/>
        <v>9840.5096425937372</v>
      </c>
      <c r="AQ143" s="18">
        <v>0</v>
      </c>
      <c r="AR143" s="66">
        <f t="shared" si="77"/>
        <v>492504</v>
      </c>
      <c r="AS143" s="38">
        <f t="shared" si="78"/>
        <v>14210</v>
      </c>
      <c r="AT143" s="38">
        <f t="shared" si="79"/>
        <v>31960.2</v>
      </c>
      <c r="AU143" s="66">
        <f t="shared" si="80"/>
        <v>468453</v>
      </c>
      <c r="AV143" s="20">
        <f t="shared" si="81"/>
        <v>492504</v>
      </c>
      <c r="AX143" s="65">
        <f t="shared" si="82"/>
        <v>1</v>
      </c>
    </row>
    <row r="144" spans="1:50" ht="15" customHeight="1">
      <c r="A144" s="2">
        <v>15</v>
      </c>
      <c r="B144" s="2">
        <v>300</v>
      </c>
      <c r="C144" s="1" t="s">
        <v>144</v>
      </c>
      <c r="D144" s="35">
        <v>175729</v>
      </c>
      <c r="E144" s="66">
        <v>0</v>
      </c>
      <c r="F144" s="7">
        <v>518</v>
      </c>
      <c r="G144" s="66">
        <v>520</v>
      </c>
      <c r="H144" s="63">
        <v>1.9019999999999999</v>
      </c>
      <c r="I144" s="65">
        <v>507</v>
      </c>
      <c r="J144" s="73">
        <f t="shared" si="56"/>
        <v>0.97499999999999998</v>
      </c>
      <c r="K144" s="65">
        <v>74</v>
      </c>
      <c r="L144" s="65">
        <v>267</v>
      </c>
      <c r="M144" s="61">
        <v>75</v>
      </c>
      <c r="N144" s="41">
        <f t="shared" si="57"/>
        <v>27.715400000000002</v>
      </c>
      <c r="O144" s="41">
        <f t="shared" si="58"/>
        <v>28.0899</v>
      </c>
      <c r="P144" s="3">
        <v>599</v>
      </c>
      <c r="Q144" s="3">
        <v>579</v>
      </c>
      <c r="R144" s="3">
        <v>560</v>
      </c>
      <c r="S144" s="3">
        <v>551</v>
      </c>
      <c r="T144" s="75">
        <v>518</v>
      </c>
      <c r="U144" s="74">
        <f t="shared" si="59"/>
        <v>599</v>
      </c>
      <c r="V144" s="42">
        <f t="shared" si="60"/>
        <v>13.19</v>
      </c>
      <c r="W144" s="68">
        <v>203717</v>
      </c>
      <c r="X144" s="69">
        <v>225003</v>
      </c>
      <c r="Y144" s="8">
        <v>0.4891462817588344</v>
      </c>
      <c r="Z144" s="37">
        <f t="shared" si="61"/>
        <v>1058.9879000000001</v>
      </c>
      <c r="AA144" s="65">
        <f t="shared" si="62"/>
        <v>0</v>
      </c>
      <c r="AB144" s="34">
        <f t="shared" si="63"/>
        <v>0.43202299999999999</v>
      </c>
      <c r="AC144" s="34" t="str">
        <f t="shared" si="64"/>
        <v/>
      </c>
      <c r="AD144" s="65" t="str">
        <f t="shared" si="65"/>
        <v/>
      </c>
      <c r="AE144" s="65">
        <f t="shared" si="66"/>
        <v>564.14</v>
      </c>
      <c r="AF144" s="65">
        <f t="shared" si="67"/>
        <v>564.14</v>
      </c>
      <c r="AG144" s="65">
        <f t="shared" si="83"/>
        <v>0</v>
      </c>
      <c r="AH144" s="34" t="str">
        <f t="shared" si="68"/>
        <v/>
      </c>
      <c r="AI144" s="34" t="str">
        <f t="shared" si="69"/>
        <v/>
      </c>
      <c r="AJ144" s="65" t="str">
        <f t="shared" si="70"/>
        <v/>
      </c>
      <c r="AK144" s="37" t="str">
        <f t="shared" si="71"/>
        <v/>
      </c>
      <c r="AL144" s="14">
        <f t="shared" si="72"/>
        <v>564.14</v>
      </c>
      <c r="AM144" s="42">
        <f t="shared" si="73"/>
        <v>629.33000000000004</v>
      </c>
      <c r="AN144" s="60">
        <f t="shared" si="74"/>
        <v>239241</v>
      </c>
      <c r="AO144" s="43">
        <f t="shared" si="75"/>
        <v>4.6442910472681925E-2</v>
      </c>
      <c r="AP144" s="66">
        <f t="shared" si="76"/>
        <v>2949.6821299409744</v>
      </c>
      <c r="AQ144" s="18">
        <v>0</v>
      </c>
      <c r="AR144" s="66">
        <f t="shared" si="77"/>
        <v>178679</v>
      </c>
      <c r="AS144" s="38">
        <f t="shared" si="78"/>
        <v>5200</v>
      </c>
      <c r="AT144" s="38">
        <f t="shared" si="79"/>
        <v>11250.150000000001</v>
      </c>
      <c r="AU144" s="66">
        <f t="shared" si="80"/>
        <v>170529</v>
      </c>
      <c r="AV144" s="20">
        <f t="shared" si="81"/>
        <v>178679</v>
      </c>
      <c r="AX144" s="65">
        <f t="shared" si="82"/>
        <v>1</v>
      </c>
    </row>
    <row r="145" spans="1:50" ht="15" customHeight="1">
      <c r="A145" s="2">
        <v>15</v>
      </c>
      <c r="B145" s="2">
        <v>500</v>
      </c>
      <c r="C145" s="1" t="s">
        <v>303</v>
      </c>
      <c r="D145" s="35">
        <v>77888</v>
      </c>
      <c r="E145" s="66">
        <v>0</v>
      </c>
      <c r="F145" s="7">
        <v>282</v>
      </c>
      <c r="G145" s="66">
        <v>287</v>
      </c>
      <c r="H145" s="63">
        <v>2.1739999999999999</v>
      </c>
      <c r="I145" s="65">
        <v>65</v>
      </c>
      <c r="J145" s="73">
        <f t="shared" si="56"/>
        <v>0.22650000000000001</v>
      </c>
      <c r="K145" s="65">
        <v>26</v>
      </c>
      <c r="L145" s="65">
        <v>145</v>
      </c>
      <c r="M145" s="61">
        <v>58</v>
      </c>
      <c r="N145" s="41">
        <f t="shared" si="57"/>
        <v>17.931000000000001</v>
      </c>
      <c r="O145" s="41">
        <f t="shared" si="58"/>
        <v>40</v>
      </c>
      <c r="P145" s="3">
        <v>344</v>
      </c>
      <c r="Q145" s="3">
        <v>362</v>
      </c>
      <c r="R145" s="3">
        <v>302</v>
      </c>
      <c r="S145" s="3">
        <v>294</v>
      </c>
      <c r="T145" s="75">
        <v>282</v>
      </c>
      <c r="U145" s="74">
        <f t="shared" si="59"/>
        <v>362</v>
      </c>
      <c r="V145" s="42">
        <f t="shared" si="60"/>
        <v>20.72</v>
      </c>
      <c r="W145" s="68">
        <v>76988</v>
      </c>
      <c r="X145" s="69">
        <v>112643</v>
      </c>
      <c r="Y145" s="8">
        <v>1.2919739396475969</v>
      </c>
      <c r="Z145" s="37">
        <f t="shared" si="61"/>
        <v>218.27070000000001</v>
      </c>
      <c r="AA145" s="65">
        <f t="shared" si="62"/>
        <v>0</v>
      </c>
      <c r="AB145" s="34">
        <f t="shared" si="63"/>
        <v>0.43202299999999999</v>
      </c>
      <c r="AC145" s="34" t="str">
        <f t="shared" si="64"/>
        <v/>
      </c>
      <c r="AD145" s="65" t="str">
        <f t="shared" si="65"/>
        <v/>
      </c>
      <c r="AE145" s="65">
        <f t="shared" si="66"/>
        <v>478.62900000000002</v>
      </c>
      <c r="AF145" s="65">
        <f t="shared" si="67"/>
        <v>478.62900000000002</v>
      </c>
      <c r="AG145" s="65">
        <f t="shared" si="83"/>
        <v>0</v>
      </c>
      <c r="AH145" s="34" t="str">
        <f t="shared" si="68"/>
        <v/>
      </c>
      <c r="AI145" s="34" t="str">
        <f t="shared" si="69"/>
        <v/>
      </c>
      <c r="AJ145" s="65" t="str">
        <f t="shared" si="70"/>
        <v/>
      </c>
      <c r="AK145" s="37" t="str">
        <f t="shared" si="71"/>
        <v/>
      </c>
      <c r="AL145" s="14">
        <f t="shared" si="72"/>
        <v>478.63</v>
      </c>
      <c r="AM145" s="42">
        <f t="shared" si="73"/>
        <v>533.94000000000005</v>
      </c>
      <c r="AN145" s="60">
        <f t="shared" si="74"/>
        <v>119980</v>
      </c>
      <c r="AO145" s="43">
        <f t="shared" si="75"/>
        <v>4.6442910472681925E-2</v>
      </c>
      <c r="AP145" s="66">
        <f t="shared" si="76"/>
        <v>1954.8749876161276</v>
      </c>
      <c r="AQ145" s="18">
        <v>0</v>
      </c>
      <c r="AR145" s="66">
        <f t="shared" si="77"/>
        <v>79843</v>
      </c>
      <c r="AS145" s="38">
        <f t="shared" si="78"/>
        <v>2870</v>
      </c>
      <c r="AT145" s="38">
        <f t="shared" si="79"/>
        <v>5632.1500000000005</v>
      </c>
      <c r="AU145" s="66">
        <f t="shared" si="80"/>
        <v>75018</v>
      </c>
      <c r="AV145" s="20">
        <f t="shared" si="81"/>
        <v>79843</v>
      </c>
      <c r="AX145" s="65">
        <f t="shared" si="82"/>
        <v>1</v>
      </c>
    </row>
    <row r="146" spans="1:50" ht="15" customHeight="1">
      <c r="A146" s="2">
        <v>15</v>
      </c>
      <c r="B146" s="2">
        <v>700</v>
      </c>
      <c r="C146" s="1" t="s">
        <v>447</v>
      </c>
      <c r="D146" s="35">
        <v>6629</v>
      </c>
      <c r="E146" s="66">
        <v>0</v>
      </c>
      <c r="F146" s="7">
        <v>41</v>
      </c>
      <c r="G146" s="66">
        <v>40</v>
      </c>
      <c r="H146" s="63">
        <v>2.105</v>
      </c>
      <c r="I146" s="65"/>
      <c r="J146" s="73">
        <f t="shared" si="56"/>
        <v>0</v>
      </c>
      <c r="K146" s="65">
        <v>9</v>
      </c>
      <c r="L146" s="65">
        <v>18</v>
      </c>
      <c r="M146" s="61">
        <v>4</v>
      </c>
      <c r="N146" s="41">
        <f t="shared" si="57"/>
        <v>50</v>
      </c>
      <c r="O146" s="41">
        <f t="shared" si="58"/>
        <v>22.222200000000001</v>
      </c>
      <c r="P146" s="3">
        <v>54</v>
      </c>
      <c r="Q146" s="3">
        <v>50</v>
      </c>
      <c r="R146" s="3">
        <v>26</v>
      </c>
      <c r="S146" s="3">
        <v>29</v>
      </c>
      <c r="T146" s="75">
        <v>41</v>
      </c>
      <c r="U146" s="74">
        <f t="shared" si="59"/>
        <v>54</v>
      </c>
      <c r="V146" s="42">
        <f t="shared" si="60"/>
        <v>25.93</v>
      </c>
      <c r="W146" s="68">
        <v>18692</v>
      </c>
      <c r="X146" s="69">
        <v>3250</v>
      </c>
      <c r="Y146" s="8">
        <v>0.43818233906875242</v>
      </c>
      <c r="Z146" s="37">
        <f t="shared" si="61"/>
        <v>93.568399999999997</v>
      </c>
      <c r="AA146" s="65">
        <f t="shared" si="62"/>
        <v>0</v>
      </c>
      <c r="AB146" s="34">
        <f t="shared" si="63"/>
        <v>0.43202299999999999</v>
      </c>
      <c r="AC146" s="34" t="str">
        <f t="shared" si="64"/>
        <v/>
      </c>
      <c r="AD146" s="65" t="str">
        <f t="shared" si="65"/>
        <v/>
      </c>
      <c r="AE146" s="65">
        <f t="shared" si="66"/>
        <v>410</v>
      </c>
      <c r="AF146" s="65">
        <f t="shared" si="67"/>
        <v>410</v>
      </c>
      <c r="AG146" s="65">
        <f t="shared" si="83"/>
        <v>0</v>
      </c>
      <c r="AH146" s="34" t="str">
        <f t="shared" si="68"/>
        <v/>
      </c>
      <c r="AI146" s="34" t="str">
        <f t="shared" si="69"/>
        <v/>
      </c>
      <c r="AJ146" s="65" t="str">
        <f t="shared" si="70"/>
        <v/>
      </c>
      <c r="AK146" s="37" t="str">
        <f t="shared" si="71"/>
        <v/>
      </c>
      <c r="AL146" s="14">
        <f t="shared" si="72"/>
        <v>410</v>
      </c>
      <c r="AM146" s="42">
        <f t="shared" si="73"/>
        <v>457.38</v>
      </c>
      <c r="AN146" s="60">
        <f t="shared" si="74"/>
        <v>10220</v>
      </c>
      <c r="AO146" s="43">
        <f t="shared" si="75"/>
        <v>4.6442910472681925E-2</v>
      </c>
      <c r="AP146" s="66">
        <f t="shared" si="76"/>
        <v>166.77649150740081</v>
      </c>
      <c r="AQ146" s="18">
        <v>0</v>
      </c>
      <c r="AR146" s="66">
        <f t="shared" si="77"/>
        <v>6796</v>
      </c>
      <c r="AS146" s="38">
        <f t="shared" si="78"/>
        <v>400</v>
      </c>
      <c r="AT146" s="38">
        <f t="shared" si="79"/>
        <v>162.5</v>
      </c>
      <c r="AU146" s="66">
        <f t="shared" si="80"/>
        <v>6467</v>
      </c>
      <c r="AV146" s="20">
        <f t="shared" si="81"/>
        <v>6796</v>
      </c>
      <c r="AX146" s="65">
        <f t="shared" si="82"/>
        <v>1</v>
      </c>
    </row>
    <row r="147" spans="1:50" ht="15" customHeight="1">
      <c r="A147" s="2">
        <v>15</v>
      </c>
      <c r="B147" s="2">
        <v>800</v>
      </c>
      <c r="C147" s="1" t="s">
        <v>696</v>
      </c>
      <c r="D147" s="35">
        <v>35040</v>
      </c>
      <c r="E147" s="66">
        <v>0</v>
      </c>
      <c r="F147" s="7">
        <v>176</v>
      </c>
      <c r="G147" s="66">
        <v>169</v>
      </c>
      <c r="H147" s="63">
        <v>2.4849999999999999</v>
      </c>
      <c r="I147" s="65">
        <v>49</v>
      </c>
      <c r="J147" s="73">
        <f t="shared" si="56"/>
        <v>0.28989999999999999</v>
      </c>
      <c r="K147" s="65">
        <v>29</v>
      </c>
      <c r="L147" s="65">
        <v>69</v>
      </c>
      <c r="M147" s="61">
        <v>16</v>
      </c>
      <c r="N147" s="41">
        <f t="shared" si="57"/>
        <v>42.028999999999996</v>
      </c>
      <c r="O147" s="41">
        <f t="shared" si="58"/>
        <v>23.188400000000001</v>
      </c>
      <c r="P147" s="3">
        <v>185</v>
      </c>
      <c r="Q147" s="3">
        <v>193</v>
      </c>
      <c r="R147" s="3">
        <v>157</v>
      </c>
      <c r="S147" s="3">
        <v>160</v>
      </c>
      <c r="T147" s="75">
        <v>176</v>
      </c>
      <c r="U147" s="74">
        <f t="shared" si="59"/>
        <v>193</v>
      </c>
      <c r="V147" s="42">
        <f t="shared" si="60"/>
        <v>12.44</v>
      </c>
      <c r="W147" s="68">
        <v>60019</v>
      </c>
      <c r="X147" s="69">
        <v>37503</v>
      </c>
      <c r="Y147" s="8">
        <v>0.79869211749243629</v>
      </c>
      <c r="Z147" s="37">
        <f t="shared" si="61"/>
        <v>220.3603</v>
      </c>
      <c r="AA147" s="65">
        <f t="shared" si="62"/>
        <v>0</v>
      </c>
      <c r="AB147" s="34">
        <f t="shared" si="63"/>
        <v>0.43202299999999999</v>
      </c>
      <c r="AC147" s="34" t="str">
        <f t="shared" si="64"/>
        <v/>
      </c>
      <c r="AD147" s="65" t="str">
        <f t="shared" si="65"/>
        <v/>
      </c>
      <c r="AE147" s="65">
        <f t="shared" si="66"/>
        <v>435.32299999999998</v>
      </c>
      <c r="AF147" s="65">
        <f t="shared" si="67"/>
        <v>435.32299999999998</v>
      </c>
      <c r="AG147" s="65">
        <f t="shared" si="83"/>
        <v>0</v>
      </c>
      <c r="AH147" s="34" t="str">
        <f t="shared" si="68"/>
        <v/>
      </c>
      <c r="AI147" s="34" t="str">
        <f t="shared" si="69"/>
        <v/>
      </c>
      <c r="AJ147" s="65" t="str">
        <f t="shared" si="70"/>
        <v/>
      </c>
      <c r="AK147" s="37" t="str">
        <f t="shared" si="71"/>
        <v/>
      </c>
      <c r="AL147" s="14">
        <f t="shared" si="72"/>
        <v>435.32</v>
      </c>
      <c r="AM147" s="42">
        <f t="shared" si="73"/>
        <v>485.62</v>
      </c>
      <c r="AN147" s="60">
        <f t="shared" si="74"/>
        <v>56140</v>
      </c>
      <c r="AO147" s="43">
        <f t="shared" si="75"/>
        <v>4.6442910472681925E-2</v>
      </c>
      <c r="AP147" s="66">
        <f t="shared" si="76"/>
        <v>979.94541097358865</v>
      </c>
      <c r="AQ147" s="18">
        <v>0</v>
      </c>
      <c r="AR147" s="66">
        <f t="shared" si="77"/>
        <v>36020</v>
      </c>
      <c r="AS147" s="38">
        <f t="shared" si="78"/>
        <v>1690</v>
      </c>
      <c r="AT147" s="38">
        <f t="shared" si="79"/>
        <v>1875.15</v>
      </c>
      <c r="AU147" s="66">
        <f t="shared" si="80"/>
        <v>33350</v>
      </c>
      <c r="AV147" s="20">
        <f t="shared" si="81"/>
        <v>36020</v>
      </c>
      <c r="AX147" s="65">
        <f t="shared" si="82"/>
        <v>1</v>
      </c>
    </row>
    <row r="148" spans="1:50" ht="15" customHeight="1">
      <c r="A148" s="2">
        <v>16</v>
      </c>
      <c r="B148" s="2">
        <v>100</v>
      </c>
      <c r="C148" s="1" t="s">
        <v>310</v>
      </c>
      <c r="D148" s="35">
        <v>59969</v>
      </c>
      <c r="E148" s="66">
        <v>0</v>
      </c>
      <c r="F148" s="7">
        <v>1351</v>
      </c>
      <c r="G148" s="66">
        <v>1410</v>
      </c>
      <c r="H148" s="63">
        <v>1.899</v>
      </c>
      <c r="I148" s="65">
        <v>1120</v>
      </c>
      <c r="J148" s="73">
        <f t="shared" si="56"/>
        <v>0.79430000000000001</v>
      </c>
      <c r="K148" s="65">
        <v>133</v>
      </c>
      <c r="L148" s="65">
        <v>839</v>
      </c>
      <c r="M148" s="61">
        <v>210</v>
      </c>
      <c r="N148" s="41">
        <f t="shared" si="57"/>
        <v>15.8522</v>
      </c>
      <c r="O148" s="41">
        <f t="shared" si="58"/>
        <v>25.029800000000002</v>
      </c>
      <c r="P148" s="3">
        <v>1301</v>
      </c>
      <c r="Q148" s="3">
        <v>1289</v>
      </c>
      <c r="R148" s="3">
        <v>1171</v>
      </c>
      <c r="S148" s="3">
        <v>1353</v>
      </c>
      <c r="T148" s="74">
        <v>1351</v>
      </c>
      <c r="U148" s="74">
        <f t="shared" si="59"/>
        <v>1353</v>
      </c>
      <c r="V148" s="42">
        <f t="shared" si="60"/>
        <v>0</v>
      </c>
      <c r="W148" s="68">
        <v>1963414</v>
      </c>
      <c r="X148" s="69">
        <v>959036</v>
      </c>
      <c r="Y148" s="8">
        <v>2.899326174484206</v>
      </c>
      <c r="Z148" s="37">
        <f t="shared" si="61"/>
        <v>465.97030000000001</v>
      </c>
      <c r="AA148" s="65">
        <f t="shared" si="62"/>
        <v>0</v>
      </c>
      <c r="AB148" s="34">
        <f t="shared" si="63"/>
        <v>0.43202299999999999</v>
      </c>
      <c r="AC148" s="34" t="str">
        <f t="shared" si="64"/>
        <v/>
      </c>
      <c r="AD148" s="65" t="str">
        <f t="shared" si="65"/>
        <v/>
      </c>
      <c r="AE148" s="65">
        <f t="shared" si="66"/>
        <v>890.77</v>
      </c>
      <c r="AF148" s="65">
        <f t="shared" si="67"/>
        <v>630</v>
      </c>
      <c r="AG148" s="65">
        <f t="shared" si="83"/>
        <v>0</v>
      </c>
      <c r="AH148" s="34" t="str">
        <f t="shared" si="68"/>
        <v/>
      </c>
      <c r="AI148" s="34" t="str">
        <f t="shared" si="69"/>
        <v/>
      </c>
      <c r="AJ148" s="65" t="str">
        <f t="shared" si="70"/>
        <v/>
      </c>
      <c r="AK148" s="37" t="str">
        <f t="shared" si="71"/>
        <v/>
      </c>
      <c r="AL148" s="14">
        <f t="shared" si="72"/>
        <v>630</v>
      </c>
      <c r="AM148" s="42">
        <f t="shared" si="73"/>
        <v>702.8</v>
      </c>
      <c r="AN148" s="60">
        <f t="shared" si="74"/>
        <v>142708</v>
      </c>
      <c r="AO148" s="43">
        <f t="shared" si="75"/>
        <v>4.6442910472681925E-2</v>
      </c>
      <c r="AP148" s="66">
        <f t="shared" si="76"/>
        <v>3842.63996959923</v>
      </c>
      <c r="AQ148" s="18">
        <v>0</v>
      </c>
      <c r="AR148" s="66">
        <f t="shared" si="77"/>
        <v>63812</v>
      </c>
      <c r="AS148" s="38">
        <f t="shared" si="78"/>
        <v>14100</v>
      </c>
      <c r="AT148" s="38">
        <f t="shared" si="79"/>
        <v>47951.8</v>
      </c>
      <c r="AU148" s="66">
        <f t="shared" si="80"/>
        <v>45869</v>
      </c>
      <c r="AV148" s="20">
        <f t="shared" si="81"/>
        <v>63812</v>
      </c>
      <c r="AX148" s="65">
        <f t="shared" si="82"/>
        <v>1</v>
      </c>
    </row>
    <row r="149" spans="1:50" ht="15" customHeight="1">
      <c r="A149" s="2">
        <v>17</v>
      </c>
      <c r="B149" s="2">
        <v>100</v>
      </c>
      <c r="C149" s="1" t="s">
        <v>67</v>
      </c>
      <c r="D149" s="35">
        <v>19783</v>
      </c>
      <c r="E149" s="66">
        <v>0</v>
      </c>
      <c r="F149" s="7">
        <v>126</v>
      </c>
      <c r="G149" s="66">
        <v>128</v>
      </c>
      <c r="H149" s="63">
        <v>2.246</v>
      </c>
      <c r="I149" s="65">
        <v>97</v>
      </c>
      <c r="J149" s="73">
        <f t="shared" si="56"/>
        <v>0.75780000000000003</v>
      </c>
      <c r="K149" s="65">
        <v>31</v>
      </c>
      <c r="L149" s="65">
        <v>81</v>
      </c>
      <c r="M149" s="61">
        <v>23</v>
      </c>
      <c r="N149" s="41">
        <f t="shared" si="57"/>
        <v>38.271599999999999</v>
      </c>
      <c r="O149" s="41">
        <f t="shared" si="58"/>
        <v>28.395099999999999</v>
      </c>
      <c r="P149" s="3">
        <v>214</v>
      </c>
      <c r="Q149" s="3">
        <v>222</v>
      </c>
      <c r="R149" s="3">
        <v>155</v>
      </c>
      <c r="S149" s="3">
        <v>167</v>
      </c>
      <c r="T149" s="75">
        <v>126</v>
      </c>
      <c r="U149" s="74">
        <f t="shared" si="59"/>
        <v>222</v>
      </c>
      <c r="V149" s="42">
        <f t="shared" si="60"/>
        <v>42.34</v>
      </c>
      <c r="W149" s="68">
        <v>152049</v>
      </c>
      <c r="X149" s="69">
        <v>125006</v>
      </c>
      <c r="Y149" s="8">
        <v>0.75193977732715367</v>
      </c>
      <c r="Z149" s="37">
        <f t="shared" si="61"/>
        <v>167.56659999999999</v>
      </c>
      <c r="AA149" s="65">
        <f t="shared" si="62"/>
        <v>0</v>
      </c>
      <c r="AB149" s="34">
        <f t="shared" si="63"/>
        <v>0.43202299999999999</v>
      </c>
      <c r="AC149" s="34" t="str">
        <f t="shared" si="64"/>
        <v/>
      </c>
      <c r="AD149" s="65" t="str">
        <f t="shared" si="65"/>
        <v/>
      </c>
      <c r="AE149" s="65">
        <f t="shared" si="66"/>
        <v>420.27600000000001</v>
      </c>
      <c r="AF149" s="65">
        <f t="shared" si="67"/>
        <v>420.27600000000001</v>
      </c>
      <c r="AG149" s="65">
        <f t="shared" si="83"/>
        <v>0</v>
      </c>
      <c r="AH149" s="34" t="str">
        <f t="shared" si="68"/>
        <v/>
      </c>
      <c r="AI149" s="34" t="str">
        <f t="shared" si="69"/>
        <v/>
      </c>
      <c r="AJ149" s="65" t="str">
        <f t="shared" si="70"/>
        <v/>
      </c>
      <c r="AK149" s="37" t="str">
        <f t="shared" si="71"/>
        <v/>
      </c>
      <c r="AL149" s="14">
        <f t="shared" si="72"/>
        <v>420.28</v>
      </c>
      <c r="AM149" s="42">
        <f t="shared" si="73"/>
        <v>468.84</v>
      </c>
      <c r="AN149" s="60">
        <f t="shared" si="74"/>
        <v>0</v>
      </c>
      <c r="AO149" s="43">
        <f t="shared" si="75"/>
        <v>4.6442910472681925E-2</v>
      </c>
      <c r="AP149" s="66">
        <f t="shared" si="76"/>
        <v>-918.78009788106658</v>
      </c>
      <c r="AQ149" s="18">
        <v>0</v>
      </c>
      <c r="AR149" s="66">
        <f t="shared" si="77"/>
        <v>0</v>
      </c>
      <c r="AS149" s="38">
        <f t="shared" si="78"/>
        <v>1280</v>
      </c>
      <c r="AT149" s="38">
        <f t="shared" si="79"/>
        <v>6250.3</v>
      </c>
      <c r="AU149" s="66">
        <f t="shared" si="80"/>
        <v>18503</v>
      </c>
      <c r="AV149" s="20">
        <f t="shared" si="81"/>
        <v>18503</v>
      </c>
      <c r="AX149" s="65">
        <f t="shared" si="82"/>
        <v>1</v>
      </c>
    </row>
    <row r="150" spans="1:50" ht="15" customHeight="1">
      <c r="A150" s="2">
        <v>17</v>
      </c>
      <c r="B150" s="2">
        <v>300</v>
      </c>
      <c r="C150" s="1" t="s">
        <v>394</v>
      </c>
      <c r="D150" s="35">
        <v>120083</v>
      </c>
      <c r="E150" s="66">
        <v>0</v>
      </c>
      <c r="F150" s="7">
        <v>369</v>
      </c>
      <c r="G150" s="66">
        <v>349</v>
      </c>
      <c r="H150" s="63">
        <v>2.1680000000000001</v>
      </c>
      <c r="I150" s="65">
        <v>57</v>
      </c>
      <c r="J150" s="73">
        <f t="shared" si="56"/>
        <v>0.1633</v>
      </c>
      <c r="K150" s="65">
        <v>59</v>
      </c>
      <c r="L150" s="65">
        <v>192</v>
      </c>
      <c r="M150" s="61">
        <v>94</v>
      </c>
      <c r="N150" s="41">
        <f t="shared" si="57"/>
        <v>30.729200000000002</v>
      </c>
      <c r="O150" s="41">
        <f t="shared" si="58"/>
        <v>48.958300000000001</v>
      </c>
      <c r="P150" s="3">
        <v>436</v>
      </c>
      <c r="Q150" s="3">
        <v>437</v>
      </c>
      <c r="R150" s="3">
        <v>443</v>
      </c>
      <c r="S150" s="3">
        <v>396</v>
      </c>
      <c r="T150" s="75">
        <v>369</v>
      </c>
      <c r="U150" s="74">
        <f t="shared" si="59"/>
        <v>443</v>
      </c>
      <c r="V150" s="42">
        <f t="shared" si="60"/>
        <v>21.22</v>
      </c>
      <c r="W150" s="68">
        <v>126139</v>
      </c>
      <c r="X150" s="69">
        <v>189011</v>
      </c>
      <c r="Y150" s="8">
        <v>0.38414965629184383</v>
      </c>
      <c r="Z150" s="37">
        <f t="shared" si="61"/>
        <v>960.56309999999996</v>
      </c>
      <c r="AA150" s="65">
        <f t="shared" si="62"/>
        <v>0</v>
      </c>
      <c r="AB150" s="34">
        <f t="shared" si="63"/>
        <v>0.43202299999999999</v>
      </c>
      <c r="AC150" s="34" t="str">
        <f t="shared" si="64"/>
        <v/>
      </c>
      <c r="AD150" s="65" t="str">
        <f t="shared" si="65"/>
        <v/>
      </c>
      <c r="AE150" s="65">
        <f t="shared" si="66"/>
        <v>501.38299999999998</v>
      </c>
      <c r="AF150" s="65">
        <f t="shared" si="67"/>
        <v>501.38299999999998</v>
      </c>
      <c r="AG150" s="65">
        <f t="shared" si="83"/>
        <v>0</v>
      </c>
      <c r="AH150" s="34" t="str">
        <f t="shared" si="68"/>
        <v/>
      </c>
      <c r="AI150" s="34" t="str">
        <f t="shared" si="69"/>
        <v/>
      </c>
      <c r="AJ150" s="65" t="str">
        <f t="shared" si="70"/>
        <v/>
      </c>
      <c r="AK150" s="37" t="str">
        <f t="shared" si="71"/>
        <v/>
      </c>
      <c r="AL150" s="14">
        <f t="shared" si="72"/>
        <v>501.38</v>
      </c>
      <c r="AM150" s="42">
        <f t="shared" si="73"/>
        <v>559.30999999999995</v>
      </c>
      <c r="AN150" s="60">
        <f t="shared" si="74"/>
        <v>140704</v>
      </c>
      <c r="AO150" s="43">
        <f t="shared" si="75"/>
        <v>4.6442910472681925E-2</v>
      </c>
      <c r="AP150" s="66">
        <f t="shared" si="76"/>
        <v>957.69925685717396</v>
      </c>
      <c r="AQ150" s="18">
        <v>0</v>
      </c>
      <c r="AR150" s="66">
        <f t="shared" si="77"/>
        <v>121041</v>
      </c>
      <c r="AS150" s="38">
        <f t="shared" si="78"/>
        <v>3490</v>
      </c>
      <c r="AT150" s="38">
        <f t="shared" si="79"/>
        <v>9450.5500000000011</v>
      </c>
      <c r="AU150" s="66">
        <f t="shared" si="80"/>
        <v>116593</v>
      </c>
      <c r="AV150" s="20">
        <f t="shared" si="81"/>
        <v>121041</v>
      </c>
      <c r="AX150" s="65">
        <f t="shared" si="82"/>
        <v>1</v>
      </c>
    </row>
    <row r="151" spans="1:50" ht="15" customHeight="1">
      <c r="A151" s="2">
        <v>17</v>
      </c>
      <c r="B151" s="2">
        <v>400</v>
      </c>
      <c r="C151" s="1" t="s">
        <v>545</v>
      </c>
      <c r="D151" s="35">
        <v>912386</v>
      </c>
      <c r="E151" s="66">
        <v>0</v>
      </c>
      <c r="F151" s="7">
        <v>2104</v>
      </c>
      <c r="G151" s="66">
        <v>2108</v>
      </c>
      <c r="H151" s="63">
        <v>2.407</v>
      </c>
      <c r="I151" s="65">
        <v>704</v>
      </c>
      <c r="J151" s="73">
        <f t="shared" si="56"/>
        <v>0.33400000000000002</v>
      </c>
      <c r="K151" s="65">
        <v>354</v>
      </c>
      <c r="L151" s="65">
        <v>969</v>
      </c>
      <c r="M151" s="61">
        <v>291</v>
      </c>
      <c r="N151" s="41">
        <f t="shared" si="57"/>
        <v>36.532499999999999</v>
      </c>
      <c r="O151" s="41">
        <f t="shared" si="58"/>
        <v>30.031000000000002</v>
      </c>
      <c r="P151" s="3">
        <v>1986</v>
      </c>
      <c r="Q151" s="3">
        <v>2277</v>
      </c>
      <c r="R151" s="3">
        <v>1906</v>
      </c>
      <c r="S151" s="3">
        <v>2082</v>
      </c>
      <c r="T151" s="74">
        <v>2104</v>
      </c>
      <c r="U151" s="74">
        <f t="shared" si="59"/>
        <v>2277</v>
      </c>
      <c r="V151" s="42">
        <f t="shared" si="60"/>
        <v>7.42</v>
      </c>
      <c r="W151" s="68">
        <v>617289</v>
      </c>
      <c r="X151" s="69">
        <v>702467</v>
      </c>
      <c r="Y151" s="8">
        <v>1.542763132493278</v>
      </c>
      <c r="Z151" s="37">
        <f t="shared" si="61"/>
        <v>1363.7868000000001</v>
      </c>
      <c r="AA151" s="65">
        <f t="shared" si="62"/>
        <v>0</v>
      </c>
      <c r="AB151" s="34">
        <f t="shared" si="63"/>
        <v>0.43202299999999999</v>
      </c>
      <c r="AC151" s="34" t="str">
        <f t="shared" si="64"/>
        <v/>
      </c>
      <c r="AD151" s="65" t="str">
        <f t="shared" si="65"/>
        <v/>
      </c>
      <c r="AE151" s="65">
        <f t="shared" si="66"/>
        <v>1146.9360000000001</v>
      </c>
      <c r="AF151" s="65">
        <f t="shared" si="67"/>
        <v>630</v>
      </c>
      <c r="AG151" s="65">
        <f t="shared" si="83"/>
        <v>0</v>
      </c>
      <c r="AH151" s="34" t="str">
        <f t="shared" si="68"/>
        <v/>
      </c>
      <c r="AI151" s="34" t="str">
        <f t="shared" si="69"/>
        <v/>
      </c>
      <c r="AJ151" s="65" t="str">
        <f t="shared" si="70"/>
        <v/>
      </c>
      <c r="AK151" s="37" t="str">
        <f t="shared" si="71"/>
        <v/>
      </c>
      <c r="AL151" s="14">
        <f t="shared" si="72"/>
        <v>630</v>
      </c>
      <c r="AM151" s="42">
        <f t="shared" si="73"/>
        <v>702.8</v>
      </c>
      <c r="AN151" s="60">
        <f t="shared" si="74"/>
        <v>1214819</v>
      </c>
      <c r="AO151" s="43">
        <f t="shared" si="75"/>
        <v>4.6442910472681925E-2</v>
      </c>
      <c r="AP151" s="66">
        <f t="shared" si="76"/>
        <v>14045.868742984612</v>
      </c>
      <c r="AQ151" s="18">
        <v>0</v>
      </c>
      <c r="AR151" s="66">
        <f t="shared" si="77"/>
        <v>926432</v>
      </c>
      <c r="AS151" s="38">
        <f t="shared" si="78"/>
        <v>21080</v>
      </c>
      <c r="AT151" s="38">
        <f t="shared" si="79"/>
        <v>35123.35</v>
      </c>
      <c r="AU151" s="66">
        <f t="shared" si="80"/>
        <v>891306</v>
      </c>
      <c r="AV151" s="20">
        <f t="shared" si="81"/>
        <v>926432</v>
      </c>
      <c r="AX151" s="65">
        <f t="shared" si="82"/>
        <v>1</v>
      </c>
    </row>
    <row r="152" spans="1:50" ht="15" customHeight="1">
      <c r="A152" s="2">
        <v>17</v>
      </c>
      <c r="B152" s="2">
        <v>500</v>
      </c>
      <c r="C152" s="1" t="s">
        <v>744</v>
      </c>
      <c r="D152" s="35">
        <v>58348</v>
      </c>
      <c r="E152" s="66">
        <v>0</v>
      </c>
      <c r="F152" s="7">
        <v>219</v>
      </c>
      <c r="G152" s="66">
        <v>203</v>
      </c>
      <c r="H152" s="63">
        <v>2.0299999999999998</v>
      </c>
      <c r="I152" s="65">
        <v>32</v>
      </c>
      <c r="J152" s="73">
        <f t="shared" si="56"/>
        <v>0.15759999999999999</v>
      </c>
      <c r="K152" s="65">
        <v>45</v>
      </c>
      <c r="L152" s="65">
        <v>123</v>
      </c>
      <c r="M152" s="61">
        <v>58</v>
      </c>
      <c r="N152" s="41">
        <f t="shared" si="57"/>
        <v>36.5854</v>
      </c>
      <c r="O152" s="41">
        <f t="shared" si="58"/>
        <v>47.154499999999999</v>
      </c>
      <c r="P152" s="3">
        <v>364</v>
      </c>
      <c r="Q152" s="3">
        <v>341</v>
      </c>
      <c r="R152" s="3">
        <v>283</v>
      </c>
      <c r="S152" s="3">
        <v>274</v>
      </c>
      <c r="T152" s="75">
        <v>219</v>
      </c>
      <c r="U152" s="74">
        <f t="shared" si="59"/>
        <v>364</v>
      </c>
      <c r="V152" s="42">
        <f t="shared" si="60"/>
        <v>44.23</v>
      </c>
      <c r="W152" s="68">
        <v>92888</v>
      </c>
      <c r="X152" s="69">
        <v>124004</v>
      </c>
      <c r="Y152" s="8">
        <v>0.22169446344925151</v>
      </c>
      <c r="Z152" s="37">
        <f t="shared" si="61"/>
        <v>987.846</v>
      </c>
      <c r="AA152" s="65">
        <f t="shared" si="62"/>
        <v>0</v>
      </c>
      <c r="AB152" s="34">
        <f t="shared" si="63"/>
        <v>0.43202299999999999</v>
      </c>
      <c r="AC152" s="34" t="str">
        <f t="shared" si="64"/>
        <v/>
      </c>
      <c r="AD152" s="65" t="str">
        <f t="shared" si="65"/>
        <v/>
      </c>
      <c r="AE152" s="65">
        <f t="shared" si="66"/>
        <v>447.80099999999999</v>
      </c>
      <c r="AF152" s="65">
        <f t="shared" si="67"/>
        <v>447.80099999999999</v>
      </c>
      <c r="AG152" s="65">
        <f t="shared" si="83"/>
        <v>0</v>
      </c>
      <c r="AH152" s="34" t="str">
        <f t="shared" si="68"/>
        <v/>
      </c>
      <c r="AI152" s="34" t="str">
        <f t="shared" si="69"/>
        <v/>
      </c>
      <c r="AJ152" s="65" t="str">
        <f t="shared" si="70"/>
        <v/>
      </c>
      <c r="AK152" s="37" t="str">
        <f t="shared" si="71"/>
        <v/>
      </c>
      <c r="AL152" s="14">
        <f t="shared" si="72"/>
        <v>447.8</v>
      </c>
      <c r="AM152" s="42">
        <f t="shared" si="73"/>
        <v>499.54</v>
      </c>
      <c r="AN152" s="60">
        <f t="shared" si="74"/>
        <v>61277</v>
      </c>
      <c r="AO152" s="43">
        <f t="shared" si="75"/>
        <v>4.6442910472681925E-2</v>
      </c>
      <c r="AP152" s="66">
        <f t="shared" si="76"/>
        <v>136.03128477448536</v>
      </c>
      <c r="AQ152" s="18">
        <v>0</v>
      </c>
      <c r="AR152" s="66">
        <f t="shared" si="77"/>
        <v>58484</v>
      </c>
      <c r="AS152" s="38">
        <f t="shared" si="78"/>
        <v>2030</v>
      </c>
      <c r="AT152" s="38">
        <f t="shared" si="79"/>
        <v>6200.2000000000007</v>
      </c>
      <c r="AU152" s="66">
        <f t="shared" si="80"/>
        <v>56318</v>
      </c>
      <c r="AV152" s="20">
        <f t="shared" si="81"/>
        <v>58484</v>
      </c>
      <c r="AX152" s="65">
        <f t="shared" si="82"/>
        <v>1</v>
      </c>
    </row>
    <row r="153" spans="1:50" ht="15" customHeight="1">
      <c r="A153" s="2">
        <v>17</v>
      </c>
      <c r="B153" s="2">
        <v>600</v>
      </c>
      <c r="C153" s="1" t="s">
        <v>818</v>
      </c>
      <c r="D153" s="35">
        <v>286199</v>
      </c>
      <c r="E153" s="66">
        <v>0</v>
      </c>
      <c r="F153" s="7">
        <v>739</v>
      </c>
      <c r="G153" s="66">
        <v>710</v>
      </c>
      <c r="H153" s="63">
        <v>1.982</v>
      </c>
      <c r="I153" s="65">
        <v>299</v>
      </c>
      <c r="J153" s="73">
        <f t="shared" si="56"/>
        <v>0.42109999999999997</v>
      </c>
      <c r="K153" s="65">
        <v>149</v>
      </c>
      <c r="L153" s="65">
        <v>440</v>
      </c>
      <c r="M153" s="61">
        <v>184</v>
      </c>
      <c r="N153" s="41">
        <f t="shared" si="57"/>
        <v>33.863599999999998</v>
      </c>
      <c r="O153" s="41">
        <f t="shared" si="58"/>
        <v>41.818199999999997</v>
      </c>
      <c r="P153" s="3">
        <v>990</v>
      </c>
      <c r="Q153" s="3">
        <v>978</v>
      </c>
      <c r="R153" s="3">
        <v>853</v>
      </c>
      <c r="S153" s="3">
        <v>755</v>
      </c>
      <c r="T153" s="75">
        <v>739</v>
      </c>
      <c r="U153" s="74">
        <f t="shared" si="59"/>
        <v>990</v>
      </c>
      <c r="V153" s="42">
        <f t="shared" si="60"/>
        <v>28.28</v>
      </c>
      <c r="W153" s="68">
        <v>189523</v>
      </c>
      <c r="X153" s="69">
        <v>407823</v>
      </c>
      <c r="Y153" s="8">
        <v>0.77648197597826707</v>
      </c>
      <c r="Z153" s="37">
        <f t="shared" si="61"/>
        <v>951.72850000000005</v>
      </c>
      <c r="AA153" s="65">
        <f t="shared" si="62"/>
        <v>0</v>
      </c>
      <c r="AB153" s="34">
        <f t="shared" si="63"/>
        <v>0.43202299999999999</v>
      </c>
      <c r="AC153" s="34" t="str">
        <f t="shared" si="64"/>
        <v/>
      </c>
      <c r="AD153" s="65" t="str">
        <f t="shared" si="65"/>
        <v/>
      </c>
      <c r="AE153" s="65">
        <f t="shared" si="66"/>
        <v>633.87</v>
      </c>
      <c r="AF153" s="65">
        <f t="shared" si="67"/>
        <v>630</v>
      </c>
      <c r="AG153" s="65">
        <f t="shared" si="83"/>
        <v>0</v>
      </c>
      <c r="AH153" s="34" t="str">
        <f t="shared" si="68"/>
        <v/>
      </c>
      <c r="AI153" s="34" t="str">
        <f t="shared" si="69"/>
        <v/>
      </c>
      <c r="AJ153" s="65" t="str">
        <f t="shared" si="70"/>
        <v/>
      </c>
      <c r="AK153" s="37" t="str">
        <f t="shared" si="71"/>
        <v/>
      </c>
      <c r="AL153" s="14">
        <f t="shared" si="72"/>
        <v>630</v>
      </c>
      <c r="AM153" s="42">
        <f t="shared" si="73"/>
        <v>702.8</v>
      </c>
      <c r="AN153" s="60">
        <f t="shared" si="74"/>
        <v>417110</v>
      </c>
      <c r="AO153" s="43">
        <f t="shared" si="75"/>
        <v>4.6442910472681925E-2</v>
      </c>
      <c r="AP153" s="66">
        <f t="shared" si="76"/>
        <v>6079.8878528892637</v>
      </c>
      <c r="AQ153" s="18">
        <v>0</v>
      </c>
      <c r="AR153" s="66">
        <f t="shared" si="77"/>
        <v>292279</v>
      </c>
      <c r="AS153" s="38">
        <f t="shared" si="78"/>
        <v>7100</v>
      </c>
      <c r="AT153" s="38">
        <f t="shared" si="79"/>
        <v>20391.150000000001</v>
      </c>
      <c r="AU153" s="66">
        <f t="shared" si="80"/>
        <v>279099</v>
      </c>
      <c r="AV153" s="20">
        <f t="shared" si="81"/>
        <v>292279</v>
      </c>
      <c r="AX153" s="65">
        <f t="shared" si="82"/>
        <v>1</v>
      </c>
    </row>
    <row r="154" spans="1:50" ht="15" customHeight="1">
      <c r="A154" s="2">
        <v>17</v>
      </c>
      <c r="B154" s="2">
        <v>700</v>
      </c>
      <c r="C154" s="1" t="s">
        <v>830</v>
      </c>
      <c r="D154" s="35">
        <v>1529109</v>
      </c>
      <c r="E154" s="66">
        <v>0</v>
      </c>
      <c r="F154" s="7">
        <v>4646</v>
      </c>
      <c r="G154" s="66">
        <v>4539</v>
      </c>
      <c r="H154" s="63">
        <v>2.1949999999999998</v>
      </c>
      <c r="I154" s="65">
        <v>2938</v>
      </c>
      <c r="J154" s="73">
        <f t="shared" si="56"/>
        <v>0.64729999999999999</v>
      </c>
      <c r="K154" s="65">
        <v>451</v>
      </c>
      <c r="L154" s="65">
        <v>2136</v>
      </c>
      <c r="M154" s="61">
        <v>850</v>
      </c>
      <c r="N154" s="41">
        <f t="shared" si="57"/>
        <v>21.1142</v>
      </c>
      <c r="O154" s="41">
        <f t="shared" si="58"/>
        <v>39.794000000000004</v>
      </c>
      <c r="P154" s="3">
        <v>3952</v>
      </c>
      <c r="Q154" s="3">
        <v>4666</v>
      </c>
      <c r="R154" s="3">
        <v>4283</v>
      </c>
      <c r="S154" s="3">
        <v>4490</v>
      </c>
      <c r="T154" s="74">
        <v>4646</v>
      </c>
      <c r="U154" s="74">
        <f t="shared" si="59"/>
        <v>4666</v>
      </c>
      <c r="V154" s="42">
        <f t="shared" si="60"/>
        <v>2.72</v>
      </c>
      <c r="W154" s="68">
        <v>2568702</v>
      </c>
      <c r="X154" s="69">
        <v>2033323</v>
      </c>
      <c r="Y154" s="8">
        <v>4.336028197814044</v>
      </c>
      <c r="Z154" s="37">
        <f t="shared" si="61"/>
        <v>1071.4875</v>
      </c>
      <c r="AA154" s="65">
        <f t="shared" si="62"/>
        <v>0</v>
      </c>
      <c r="AB154" s="34">
        <f t="shared" si="63"/>
        <v>0.43202299999999999</v>
      </c>
      <c r="AC154" s="34" t="str">
        <f t="shared" si="64"/>
        <v/>
      </c>
      <c r="AD154" s="65" t="str">
        <f t="shared" si="65"/>
        <v/>
      </c>
      <c r="AE154" s="65" t="str">
        <f t="shared" si="66"/>
        <v/>
      </c>
      <c r="AF154" s="65" t="str">
        <f t="shared" si="67"/>
        <v/>
      </c>
      <c r="AG154" s="65">
        <f t="shared" si="83"/>
        <v>688.68790658</v>
      </c>
      <c r="AH154" s="34" t="str">
        <f t="shared" si="68"/>
        <v/>
      </c>
      <c r="AI154" s="34" t="str">
        <f t="shared" si="69"/>
        <v/>
      </c>
      <c r="AJ154" s="65" t="str">
        <f t="shared" si="70"/>
        <v/>
      </c>
      <c r="AK154" s="37" t="str">
        <f t="shared" si="71"/>
        <v/>
      </c>
      <c r="AL154" s="14">
        <f t="shared" si="72"/>
        <v>688.69</v>
      </c>
      <c r="AM154" s="42">
        <f t="shared" si="73"/>
        <v>768.27</v>
      </c>
      <c r="AN154" s="60">
        <f t="shared" si="74"/>
        <v>2377439</v>
      </c>
      <c r="AO154" s="43">
        <f t="shared" si="75"/>
        <v>4.6442910472681925E-2</v>
      </c>
      <c r="AP154" s="66">
        <f t="shared" si="76"/>
        <v>39398.914241290258</v>
      </c>
      <c r="AQ154" s="18">
        <v>0</v>
      </c>
      <c r="AR154" s="66">
        <f t="shared" si="77"/>
        <v>1568508</v>
      </c>
      <c r="AS154" s="38">
        <f t="shared" si="78"/>
        <v>45390</v>
      </c>
      <c r="AT154" s="38">
        <f t="shared" si="79"/>
        <v>101666.15000000001</v>
      </c>
      <c r="AU154" s="66">
        <f t="shared" si="80"/>
        <v>1483719</v>
      </c>
      <c r="AV154" s="20">
        <f t="shared" si="81"/>
        <v>1568508</v>
      </c>
      <c r="AX154" s="65">
        <f t="shared" si="82"/>
        <v>1</v>
      </c>
    </row>
    <row r="155" spans="1:50" ht="15" customHeight="1">
      <c r="A155" s="2">
        <v>18</v>
      </c>
      <c r="B155" s="2">
        <v>100</v>
      </c>
      <c r="C155" s="1" t="s">
        <v>45</v>
      </c>
      <c r="D155" s="35">
        <v>0</v>
      </c>
      <c r="E155" s="66">
        <v>0</v>
      </c>
      <c r="F155" s="7">
        <v>7610</v>
      </c>
      <c r="G155" s="66">
        <v>8478</v>
      </c>
      <c r="H155" s="63">
        <v>2.5169999999999999</v>
      </c>
      <c r="I155" s="65">
        <v>7699</v>
      </c>
      <c r="J155" s="73">
        <f t="shared" si="56"/>
        <v>0.90810000000000002</v>
      </c>
      <c r="K155" s="65">
        <v>52</v>
      </c>
      <c r="L155" s="65">
        <v>3359</v>
      </c>
      <c r="M155" s="61">
        <v>317</v>
      </c>
      <c r="N155" s="41">
        <f t="shared" si="57"/>
        <v>1.5481</v>
      </c>
      <c r="O155" s="41">
        <f t="shared" si="58"/>
        <v>9.4373000000000005</v>
      </c>
      <c r="P155" s="3">
        <v>1556</v>
      </c>
      <c r="Q155" s="3">
        <v>2625</v>
      </c>
      <c r="R155" s="3">
        <v>3695</v>
      </c>
      <c r="S155" s="3">
        <v>5555</v>
      </c>
      <c r="T155" s="74">
        <v>7610</v>
      </c>
      <c r="U155" s="74">
        <f t="shared" si="59"/>
        <v>7610</v>
      </c>
      <c r="V155" s="42">
        <f t="shared" si="60"/>
        <v>0</v>
      </c>
      <c r="W155" s="68">
        <v>12372302</v>
      </c>
      <c r="X155" s="69">
        <v>6402962</v>
      </c>
      <c r="Y155" s="8">
        <v>20.614714817211507</v>
      </c>
      <c r="Z155" s="37">
        <f t="shared" si="61"/>
        <v>369.15379999999999</v>
      </c>
      <c r="AA155" s="65">
        <f t="shared" si="62"/>
        <v>0</v>
      </c>
      <c r="AB155" s="34">
        <f t="shared" si="63"/>
        <v>0.43202299999999999</v>
      </c>
      <c r="AC155" s="34" t="str">
        <f t="shared" si="64"/>
        <v/>
      </c>
      <c r="AD155" s="65" t="str">
        <f t="shared" si="65"/>
        <v/>
      </c>
      <c r="AE155" s="65" t="str">
        <f t="shared" si="66"/>
        <v/>
      </c>
      <c r="AF155" s="65" t="str">
        <f t="shared" si="67"/>
        <v/>
      </c>
      <c r="AG155" s="65">
        <f t="shared" si="83"/>
        <v>511.82669878999997</v>
      </c>
      <c r="AH155" s="34" t="str">
        <f t="shared" si="68"/>
        <v/>
      </c>
      <c r="AI155" s="34" t="str">
        <f t="shared" si="69"/>
        <v/>
      </c>
      <c r="AJ155" s="65" t="str">
        <f t="shared" si="70"/>
        <v/>
      </c>
      <c r="AK155" s="37" t="str">
        <f t="shared" si="71"/>
        <v/>
      </c>
      <c r="AL155" s="14">
        <f t="shared" si="72"/>
        <v>511.83</v>
      </c>
      <c r="AM155" s="42">
        <f t="shared" si="73"/>
        <v>570.97</v>
      </c>
      <c r="AN155" s="60">
        <f t="shared" si="74"/>
        <v>0</v>
      </c>
      <c r="AO155" s="43">
        <f t="shared" si="75"/>
        <v>4.6442910472681925E-2</v>
      </c>
      <c r="AP155" s="66">
        <f t="shared" si="76"/>
        <v>0</v>
      </c>
      <c r="AQ155" s="18">
        <v>0</v>
      </c>
      <c r="AR155" s="66">
        <f t="shared" si="77"/>
        <v>0</v>
      </c>
      <c r="AS155" s="38">
        <f t="shared" si="78"/>
        <v>84780</v>
      </c>
      <c r="AT155" s="38">
        <f t="shared" si="79"/>
        <v>320148.10000000003</v>
      </c>
      <c r="AU155" s="66">
        <f t="shared" si="80"/>
        <v>-84780</v>
      </c>
      <c r="AV155" s="20">
        <f t="shared" si="81"/>
        <v>0</v>
      </c>
      <c r="AX155" s="65">
        <f t="shared" si="82"/>
        <v>0</v>
      </c>
    </row>
    <row r="156" spans="1:50" ht="15" customHeight="1">
      <c r="A156" s="2">
        <v>18</v>
      </c>
      <c r="B156" s="2">
        <v>200</v>
      </c>
      <c r="C156" s="1" t="s">
        <v>86</v>
      </c>
      <c r="D156" s="35">
        <v>4450579</v>
      </c>
      <c r="E156" s="66">
        <v>0</v>
      </c>
      <c r="F156" s="7">
        <v>13590</v>
      </c>
      <c r="G156" s="66">
        <v>13732</v>
      </c>
      <c r="H156" s="63">
        <v>2.2040000000000002</v>
      </c>
      <c r="I156" s="65">
        <v>10893</v>
      </c>
      <c r="J156" s="73">
        <f t="shared" si="56"/>
        <v>0.79330000000000001</v>
      </c>
      <c r="K156" s="65">
        <v>1391</v>
      </c>
      <c r="L156" s="65">
        <v>6558</v>
      </c>
      <c r="M156" s="61">
        <v>2377</v>
      </c>
      <c r="N156" s="41">
        <f t="shared" si="57"/>
        <v>21.210699999999999</v>
      </c>
      <c r="O156" s="41">
        <f t="shared" si="58"/>
        <v>36.245800000000003</v>
      </c>
      <c r="P156" s="3">
        <v>11667</v>
      </c>
      <c r="Q156" s="3">
        <v>11489</v>
      </c>
      <c r="R156" s="3">
        <v>12353</v>
      </c>
      <c r="S156" s="3">
        <v>13178</v>
      </c>
      <c r="T156" s="74">
        <v>13590</v>
      </c>
      <c r="U156" s="74">
        <f t="shared" si="59"/>
        <v>13590</v>
      </c>
      <c r="V156" s="42">
        <f t="shared" si="60"/>
        <v>0</v>
      </c>
      <c r="W156" s="68">
        <v>7402059</v>
      </c>
      <c r="X156" s="69">
        <v>5895902</v>
      </c>
      <c r="Y156" s="8">
        <v>12.630416434361859</v>
      </c>
      <c r="Z156" s="37">
        <f t="shared" si="61"/>
        <v>1075.9739999999999</v>
      </c>
      <c r="AA156" s="65">
        <f t="shared" si="62"/>
        <v>0</v>
      </c>
      <c r="AB156" s="34">
        <f t="shared" si="63"/>
        <v>0.43202299999999999</v>
      </c>
      <c r="AC156" s="34" t="str">
        <f t="shared" si="64"/>
        <v/>
      </c>
      <c r="AD156" s="65" t="str">
        <f t="shared" si="65"/>
        <v/>
      </c>
      <c r="AE156" s="65" t="str">
        <f t="shared" si="66"/>
        <v/>
      </c>
      <c r="AF156" s="65" t="str">
        <f t="shared" si="67"/>
        <v/>
      </c>
      <c r="AG156" s="65">
        <f t="shared" si="83"/>
        <v>0</v>
      </c>
      <c r="AH156" s="34">
        <f t="shared" si="68"/>
        <v>646.25735811499999</v>
      </c>
      <c r="AI156" s="34" t="str">
        <f t="shared" si="69"/>
        <v/>
      </c>
      <c r="AJ156" s="65" t="str">
        <f t="shared" si="70"/>
        <v/>
      </c>
      <c r="AK156" s="37" t="str">
        <f t="shared" si="71"/>
        <v/>
      </c>
      <c r="AL156" s="14">
        <f t="shared" si="72"/>
        <v>646.26</v>
      </c>
      <c r="AM156" s="42">
        <f t="shared" si="73"/>
        <v>720.94</v>
      </c>
      <c r="AN156" s="60">
        <f t="shared" si="74"/>
        <v>6702088</v>
      </c>
      <c r="AO156" s="43">
        <f t="shared" si="75"/>
        <v>4.6442910472681925E-2</v>
      </c>
      <c r="AP156" s="66">
        <f t="shared" si="76"/>
        <v>104566.63091543761</v>
      </c>
      <c r="AQ156" s="18">
        <v>0</v>
      </c>
      <c r="AR156" s="66">
        <f t="shared" si="77"/>
        <v>4555146</v>
      </c>
      <c r="AS156" s="38">
        <f t="shared" si="78"/>
        <v>137320</v>
      </c>
      <c r="AT156" s="38">
        <f t="shared" si="79"/>
        <v>294795.10000000003</v>
      </c>
      <c r="AU156" s="66">
        <f t="shared" si="80"/>
        <v>4313259</v>
      </c>
      <c r="AV156" s="20">
        <f t="shared" si="81"/>
        <v>4555146</v>
      </c>
      <c r="AX156" s="65">
        <f t="shared" si="82"/>
        <v>1</v>
      </c>
    </row>
    <row r="157" spans="1:50" ht="15" customHeight="1">
      <c r="A157" s="2">
        <v>18</v>
      </c>
      <c r="B157" s="2">
        <v>300</v>
      </c>
      <c r="C157" s="1" t="s">
        <v>175</v>
      </c>
      <c r="D157" s="35">
        <v>858487</v>
      </c>
      <c r="E157" s="66">
        <v>0</v>
      </c>
      <c r="F157" s="7">
        <v>2386</v>
      </c>
      <c r="G157" s="66">
        <v>2360</v>
      </c>
      <c r="H157" s="63">
        <v>2.1110000000000002</v>
      </c>
      <c r="I157" s="65">
        <v>1676</v>
      </c>
      <c r="J157" s="73">
        <f t="shared" si="56"/>
        <v>0.71020000000000005</v>
      </c>
      <c r="K157" s="65">
        <v>471</v>
      </c>
      <c r="L157" s="65">
        <v>1316</v>
      </c>
      <c r="M157" s="61">
        <v>314</v>
      </c>
      <c r="N157" s="41">
        <f t="shared" si="57"/>
        <v>35.790300000000002</v>
      </c>
      <c r="O157" s="41">
        <f t="shared" si="58"/>
        <v>23.860200000000003</v>
      </c>
      <c r="P157" s="3">
        <v>2241</v>
      </c>
      <c r="Q157" s="3">
        <v>2218</v>
      </c>
      <c r="R157" s="3">
        <v>2073</v>
      </c>
      <c r="S157" s="3">
        <v>2299</v>
      </c>
      <c r="T157" s="74">
        <v>2386</v>
      </c>
      <c r="U157" s="74">
        <f t="shared" si="59"/>
        <v>2386</v>
      </c>
      <c r="V157" s="42">
        <f t="shared" si="60"/>
        <v>1.0900000000000001</v>
      </c>
      <c r="W157" s="68">
        <v>1248304</v>
      </c>
      <c r="X157" s="69">
        <v>1295538</v>
      </c>
      <c r="Y157" s="8">
        <v>3.7242643595259901</v>
      </c>
      <c r="Z157" s="37">
        <f t="shared" si="61"/>
        <v>640.66340000000002</v>
      </c>
      <c r="AA157" s="65">
        <f t="shared" si="62"/>
        <v>0</v>
      </c>
      <c r="AB157" s="34">
        <f t="shared" si="63"/>
        <v>0.43202299999999999</v>
      </c>
      <c r="AC157" s="34" t="str">
        <f t="shared" si="64"/>
        <v/>
      </c>
      <c r="AD157" s="65" t="str">
        <f t="shared" si="65"/>
        <v/>
      </c>
      <c r="AE157" s="65">
        <f t="shared" si="66"/>
        <v>1239.42</v>
      </c>
      <c r="AF157" s="65">
        <f t="shared" si="67"/>
        <v>630</v>
      </c>
      <c r="AG157" s="65">
        <f t="shared" si="83"/>
        <v>0</v>
      </c>
      <c r="AH157" s="34" t="str">
        <f t="shared" si="68"/>
        <v/>
      </c>
      <c r="AI157" s="34" t="str">
        <f t="shared" si="69"/>
        <v/>
      </c>
      <c r="AJ157" s="65" t="str">
        <f t="shared" si="70"/>
        <v/>
      </c>
      <c r="AK157" s="37" t="str">
        <f t="shared" si="71"/>
        <v/>
      </c>
      <c r="AL157" s="14">
        <f t="shared" si="72"/>
        <v>630</v>
      </c>
      <c r="AM157" s="42">
        <f t="shared" si="73"/>
        <v>702.8</v>
      </c>
      <c r="AN157" s="60">
        <f t="shared" si="74"/>
        <v>1119312</v>
      </c>
      <c r="AO157" s="43">
        <f t="shared" si="75"/>
        <v>4.6442910472681925E-2</v>
      </c>
      <c r="AP157" s="66">
        <f t="shared" si="76"/>
        <v>12113.472124037264</v>
      </c>
      <c r="AQ157" s="18">
        <v>0</v>
      </c>
      <c r="AR157" s="66">
        <f t="shared" si="77"/>
        <v>870600</v>
      </c>
      <c r="AS157" s="38">
        <f t="shared" si="78"/>
        <v>23600</v>
      </c>
      <c r="AT157" s="38">
        <f t="shared" si="79"/>
        <v>64776.9</v>
      </c>
      <c r="AU157" s="66">
        <f t="shared" si="80"/>
        <v>834887</v>
      </c>
      <c r="AV157" s="20">
        <f t="shared" si="81"/>
        <v>870600</v>
      </c>
      <c r="AX157" s="65">
        <f t="shared" si="82"/>
        <v>1</v>
      </c>
    </row>
    <row r="158" spans="1:50" ht="15" customHeight="1">
      <c r="A158" s="2">
        <v>18</v>
      </c>
      <c r="B158" s="2">
        <v>500</v>
      </c>
      <c r="C158" s="1" t="s">
        <v>179</v>
      </c>
      <c r="D158" s="35">
        <v>14395</v>
      </c>
      <c r="E158" s="66">
        <v>0</v>
      </c>
      <c r="F158" s="7">
        <v>332</v>
      </c>
      <c r="G158" s="66">
        <v>341</v>
      </c>
      <c r="H158" s="63">
        <v>2.6429999999999998</v>
      </c>
      <c r="I158" s="66">
        <v>0</v>
      </c>
      <c r="J158" s="73">
        <f t="shared" si="56"/>
        <v>0</v>
      </c>
      <c r="K158" s="65">
        <v>18</v>
      </c>
      <c r="L158" s="65">
        <v>152</v>
      </c>
      <c r="M158" s="61">
        <v>17</v>
      </c>
      <c r="N158" s="41">
        <f t="shared" si="57"/>
        <v>11.8421</v>
      </c>
      <c r="O158" s="41">
        <f t="shared" si="58"/>
        <v>11.184200000000001</v>
      </c>
      <c r="P158" s="3">
        <v>82</v>
      </c>
      <c r="Q158" s="3">
        <v>157</v>
      </c>
      <c r="R158" s="3">
        <v>172</v>
      </c>
      <c r="S158" s="3">
        <v>231</v>
      </c>
      <c r="T158" s="75">
        <v>332</v>
      </c>
      <c r="U158" s="74">
        <f t="shared" si="59"/>
        <v>332</v>
      </c>
      <c r="V158" s="42">
        <f t="shared" si="60"/>
        <v>0</v>
      </c>
      <c r="W158" s="68">
        <v>332498</v>
      </c>
      <c r="X158" s="69">
        <v>191675</v>
      </c>
      <c r="Y158" s="8">
        <v>3.5277812097971109</v>
      </c>
      <c r="Z158" s="37">
        <f t="shared" si="61"/>
        <v>94.110100000000003</v>
      </c>
      <c r="AA158" s="65">
        <f t="shared" si="62"/>
        <v>0</v>
      </c>
      <c r="AB158" s="34">
        <f t="shared" si="63"/>
        <v>0.43202299999999999</v>
      </c>
      <c r="AC158" s="34" t="str">
        <f t="shared" si="64"/>
        <v/>
      </c>
      <c r="AD158" s="65" t="str">
        <f t="shared" si="65"/>
        <v/>
      </c>
      <c r="AE158" s="65">
        <f t="shared" si="66"/>
        <v>498.447</v>
      </c>
      <c r="AF158" s="65">
        <f t="shared" si="67"/>
        <v>498.447</v>
      </c>
      <c r="AG158" s="65">
        <f t="shared" si="83"/>
        <v>0</v>
      </c>
      <c r="AH158" s="34" t="str">
        <f t="shared" si="68"/>
        <v/>
      </c>
      <c r="AI158" s="34" t="str">
        <f t="shared" si="69"/>
        <v/>
      </c>
      <c r="AJ158" s="65" t="str">
        <f t="shared" si="70"/>
        <v/>
      </c>
      <c r="AK158" s="37" t="str">
        <f t="shared" si="71"/>
        <v/>
      </c>
      <c r="AL158" s="14">
        <f t="shared" si="72"/>
        <v>498.45</v>
      </c>
      <c r="AM158" s="42">
        <f t="shared" si="73"/>
        <v>556.04999999999995</v>
      </c>
      <c r="AN158" s="60">
        <f t="shared" si="74"/>
        <v>45966</v>
      </c>
      <c r="AO158" s="43">
        <f t="shared" si="75"/>
        <v>4.6442910472681925E-2</v>
      </c>
      <c r="AP158" s="66">
        <f t="shared" si="76"/>
        <v>1466.2491265330411</v>
      </c>
      <c r="AQ158" s="18">
        <v>0</v>
      </c>
      <c r="AR158" s="66">
        <f t="shared" si="77"/>
        <v>15861</v>
      </c>
      <c r="AS158" s="38">
        <f t="shared" si="78"/>
        <v>3410</v>
      </c>
      <c r="AT158" s="38">
        <f t="shared" si="79"/>
        <v>9583.75</v>
      </c>
      <c r="AU158" s="66">
        <f t="shared" si="80"/>
        <v>10985</v>
      </c>
      <c r="AV158" s="20">
        <f t="shared" si="81"/>
        <v>15861</v>
      </c>
      <c r="AX158" s="65">
        <f t="shared" si="82"/>
        <v>1</v>
      </c>
    </row>
    <row r="159" spans="1:50" ht="15" customHeight="1">
      <c r="A159" s="2">
        <v>18</v>
      </c>
      <c r="B159" s="2">
        <v>600</v>
      </c>
      <c r="C159" s="1" t="s">
        <v>193</v>
      </c>
      <c r="D159" s="35">
        <v>19826</v>
      </c>
      <c r="E159" s="66">
        <v>0</v>
      </c>
      <c r="F159" s="7">
        <v>532</v>
      </c>
      <c r="G159" s="66">
        <v>535</v>
      </c>
      <c r="H159" s="63">
        <v>2.3359999999999999</v>
      </c>
      <c r="I159" s="65">
        <v>259</v>
      </c>
      <c r="J159" s="73">
        <f t="shared" si="56"/>
        <v>0.48409999999999997</v>
      </c>
      <c r="K159" s="65">
        <v>55</v>
      </c>
      <c r="L159" s="65">
        <v>331</v>
      </c>
      <c r="M159" s="61">
        <v>97</v>
      </c>
      <c r="N159" s="41">
        <f t="shared" si="57"/>
        <v>16.616299999999999</v>
      </c>
      <c r="O159" s="41">
        <f t="shared" si="58"/>
        <v>29.305099999999999</v>
      </c>
      <c r="P159" s="3">
        <v>448</v>
      </c>
      <c r="Q159" s="3">
        <v>580</v>
      </c>
      <c r="R159" s="3">
        <v>524</v>
      </c>
      <c r="S159" s="3">
        <v>590</v>
      </c>
      <c r="T159" s="75">
        <v>532</v>
      </c>
      <c r="U159" s="74">
        <f t="shared" si="59"/>
        <v>590</v>
      </c>
      <c r="V159" s="42">
        <f t="shared" si="60"/>
        <v>9.32</v>
      </c>
      <c r="W159" s="68">
        <v>609845</v>
      </c>
      <c r="X159" s="69">
        <v>553097</v>
      </c>
      <c r="Y159" s="8">
        <v>2.0455592844445611</v>
      </c>
      <c r="Z159" s="37">
        <f t="shared" si="61"/>
        <v>260.07560000000001</v>
      </c>
      <c r="AA159" s="65">
        <f t="shared" si="62"/>
        <v>0</v>
      </c>
      <c r="AB159" s="34">
        <f t="shared" si="63"/>
        <v>0.43202299999999999</v>
      </c>
      <c r="AC159" s="34" t="str">
        <f t="shared" si="64"/>
        <v/>
      </c>
      <c r="AD159" s="65" t="str">
        <f t="shared" si="65"/>
        <v/>
      </c>
      <c r="AE159" s="65">
        <f t="shared" si="66"/>
        <v>569.64499999999998</v>
      </c>
      <c r="AF159" s="65">
        <f t="shared" si="67"/>
        <v>569.64499999999998</v>
      </c>
      <c r="AG159" s="65">
        <f t="shared" si="83"/>
        <v>0</v>
      </c>
      <c r="AH159" s="34" t="str">
        <f t="shared" si="68"/>
        <v/>
      </c>
      <c r="AI159" s="34" t="str">
        <f t="shared" si="69"/>
        <v/>
      </c>
      <c r="AJ159" s="65" t="str">
        <f t="shared" si="70"/>
        <v/>
      </c>
      <c r="AK159" s="37" t="str">
        <f t="shared" si="71"/>
        <v/>
      </c>
      <c r="AL159" s="14">
        <f t="shared" si="72"/>
        <v>569.65</v>
      </c>
      <c r="AM159" s="42">
        <f t="shared" si="73"/>
        <v>635.47</v>
      </c>
      <c r="AN159" s="60">
        <f t="shared" si="74"/>
        <v>76509</v>
      </c>
      <c r="AO159" s="43">
        <f t="shared" si="75"/>
        <v>4.6442910472681925E-2</v>
      </c>
      <c r="AP159" s="66">
        <f t="shared" si="76"/>
        <v>2632.5234943230294</v>
      </c>
      <c r="AQ159" s="18">
        <v>0</v>
      </c>
      <c r="AR159" s="66">
        <f t="shared" si="77"/>
        <v>22459</v>
      </c>
      <c r="AS159" s="38">
        <f t="shared" si="78"/>
        <v>5350</v>
      </c>
      <c r="AT159" s="38">
        <f t="shared" si="79"/>
        <v>27654.850000000002</v>
      </c>
      <c r="AU159" s="66">
        <f t="shared" si="80"/>
        <v>14476</v>
      </c>
      <c r="AV159" s="20">
        <f t="shared" si="81"/>
        <v>22459</v>
      </c>
      <c r="AX159" s="65">
        <f t="shared" si="82"/>
        <v>1</v>
      </c>
    </row>
    <row r="160" spans="1:50" ht="15" customHeight="1">
      <c r="A160" s="2">
        <v>18</v>
      </c>
      <c r="B160" s="2">
        <v>700</v>
      </c>
      <c r="C160" s="1" t="s">
        <v>263</v>
      </c>
      <c r="D160" s="35">
        <v>0</v>
      </c>
      <c r="E160" s="66">
        <v>0</v>
      </c>
      <c r="F160" s="7">
        <v>387</v>
      </c>
      <c r="G160" s="66">
        <v>405</v>
      </c>
      <c r="H160" s="63">
        <v>2.2130000000000001</v>
      </c>
      <c r="I160" s="65">
        <v>75</v>
      </c>
      <c r="J160" s="73">
        <f t="shared" si="56"/>
        <v>0.1852</v>
      </c>
      <c r="K160" s="65">
        <v>51</v>
      </c>
      <c r="L160" s="65">
        <v>641</v>
      </c>
      <c r="M160" s="61">
        <v>132</v>
      </c>
      <c r="N160" s="41">
        <f t="shared" si="57"/>
        <v>7.9562999999999997</v>
      </c>
      <c r="O160" s="41">
        <f t="shared" si="58"/>
        <v>20.5928</v>
      </c>
      <c r="P160" s="3">
        <v>143</v>
      </c>
      <c r="Q160" s="3">
        <v>263</v>
      </c>
      <c r="R160" s="3">
        <v>299</v>
      </c>
      <c r="S160" s="3">
        <v>392</v>
      </c>
      <c r="T160" s="75">
        <v>387</v>
      </c>
      <c r="U160" s="74">
        <f t="shared" si="59"/>
        <v>392</v>
      </c>
      <c r="V160" s="42">
        <f t="shared" si="60"/>
        <v>0</v>
      </c>
      <c r="W160" s="68">
        <v>2084333</v>
      </c>
      <c r="X160" s="69">
        <v>440012</v>
      </c>
      <c r="Y160" s="8">
        <v>33.157030457283973</v>
      </c>
      <c r="Z160" s="37">
        <f t="shared" si="61"/>
        <v>11.6717</v>
      </c>
      <c r="AA160" s="65">
        <f t="shared" si="62"/>
        <v>200</v>
      </c>
      <c r="AB160" s="34">
        <f t="shared" si="63"/>
        <v>0.43202299999999999</v>
      </c>
      <c r="AC160" s="34" t="str">
        <f t="shared" si="64"/>
        <v/>
      </c>
      <c r="AD160" s="65" t="str">
        <f t="shared" si="65"/>
        <v/>
      </c>
      <c r="AE160" s="65">
        <f t="shared" si="66"/>
        <v>721.93499999999995</v>
      </c>
      <c r="AF160" s="65">
        <f t="shared" si="67"/>
        <v>721.93499999999995</v>
      </c>
      <c r="AG160" s="65">
        <f t="shared" si="83"/>
        <v>0</v>
      </c>
      <c r="AH160" s="34" t="str">
        <f t="shared" si="68"/>
        <v/>
      </c>
      <c r="AI160" s="34" t="str">
        <f t="shared" si="69"/>
        <v/>
      </c>
      <c r="AJ160" s="65" t="str">
        <f t="shared" si="70"/>
        <v/>
      </c>
      <c r="AK160" s="37" t="str">
        <f t="shared" si="71"/>
        <v/>
      </c>
      <c r="AL160" s="14">
        <f t="shared" si="72"/>
        <v>721.94</v>
      </c>
      <c r="AM160" s="42">
        <f t="shared" si="73"/>
        <v>805.36</v>
      </c>
      <c r="AN160" s="60">
        <f t="shared" si="74"/>
        <v>0</v>
      </c>
      <c r="AO160" s="43">
        <f t="shared" si="75"/>
        <v>4.6442910472681925E-2</v>
      </c>
      <c r="AP160" s="66">
        <f t="shared" si="76"/>
        <v>0</v>
      </c>
      <c r="AQ160" s="18">
        <v>0</v>
      </c>
      <c r="AR160" s="66">
        <f t="shared" si="77"/>
        <v>0</v>
      </c>
      <c r="AS160" s="38">
        <f t="shared" si="78"/>
        <v>4050</v>
      </c>
      <c r="AT160" s="38">
        <f t="shared" si="79"/>
        <v>22000.600000000002</v>
      </c>
      <c r="AU160" s="66">
        <f t="shared" si="80"/>
        <v>-4050</v>
      </c>
      <c r="AV160" s="20">
        <f t="shared" si="81"/>
        <v>0</v>
      </c>
      <c r="AX160" s="65">
        <f t="shared" si="82"/>
        <v>0</v>
      </c>
    </row>
    <row r="161" spans="1:50" ht="15" customHeight="1">
      <c r="A161" s="2">
        <v>18</v>
      </c>
      <c r="B161" s="2">
        <v>900</v>
      </c>
      <c r="C161" s="1" t="s">
        <v>273</v>
      </c>
      <c r="D161" s="35">
        <v>35</v>
      </c>
      <c r="E161" s="66">
        <v>0</v>
      </c>
      <c r="F161" s="7">
        <v>69</v>
      </c>
      <c r="G161" s="66">
        <v>69</v>
      </c>
      <c r="H161" s="63">
        <v>2.0910000000000002</v>
      </c>
      <c r="I161" s="65">
        <v>14</v>
      </c>
      <c r="J161" s="73">
        <f t="shared" si="56"/>
        <v>0.2029</v>
      </c>
      <c r="K161" s="65">
        <v>12</v>
      </c>
      <c r="L161" s="65">
        <v>38</v>
      </c>
      <c r="M161" s="61">
        <v>18</v>
      </c>
      <c r="N161" s="41">
        <f t="shared" si="57"/>
        <v>31.578899999999997</v>
      </c>
      <c r="O161" s="41">
        <f t="shared" si="58"/>
        <v>47.368400000000001</v>
      </c>
      <c r="P161" s="3">
        <v>54</v>
      </c>
      <c r="Q161" s="3">
        <v>83</v>
      </c>
      <c r="R161" s="3">
        <v>92</v>
      </c>
      <c r="S161" s="3">
        <v>74</v>
      </c>
      <c r="T161" s="75">
        <v>69</v>
      </c>
      <c r="U161" s="74">
        <f t="shared" si="59"/>
        <v>92</v>
      </c>
      <c r="V161" s="42">
        <f t="shared" si="60"/>
        <v>25</v>
      </c>
      <c r="W161" s="68">
        <v>70525</v>
      </c>
      <c r="X161" s="69">
        <v>20498</v>
      </c>
      <c r="Y161" s="8">
        <v>1.4365182386945423</v>
      </c>
      <c r="Z161" s="37">
        <f t="shared" si="61"/>
        <v>48.032800000000002</v>
      </c>
      <c r="AA161" s="65">
        <f t="shared" si="62"/>
        <v>0</v>
      </c>
      <c r="AB161" s="34">
        <f t="shared" si="63"/>
        <v>0.43202299999999999</v>
      </c>
      <c r="AC161" s="34" t="str">
        <f t="shared" si="64"/>
        <v/>
      </c>
      <c r="AD161" s="65" t="str">
        <f t="shared" si="65"/>
        <v/>
      </c>
      <c r="AE161" s="65">
        <f t="shared" si="66"/>
        <v>410</v>
      </c>
      <c r="AF161" s="65">
        <f t="shared" si="67"/>
        <v>410</v>
      </c>
      <c r="AG161" s="65">
        <f t="shared" si="83"/>
        <v>0</v>
      </c>
      <c r="AH161" s="34" t="str">
        <f t="shared" si="68"/>
        <v/>
      </c>
      <c r="AI161" s="34" t="str">
        <f t="shared" si="69"/>
        <v/>
      </c>
      <c r="AJ161" s="65" t="str">
        <f t="shared" si="70"/>
        <v/>
      </c>
      <c r="AK161" s="37" t="str">
        <f t="shared" si="71"/>
        <v/>
      </c>
      <c r="AL161" s="14">
        <f t="shared" si="72"/>
        <v>410</v>
      </c>
      <c r="AM161" s="42">
        <f t="shared" si="73"/>
        <v>457.38</v>
      </c>
      <c r="AN161" s="60">
        <f t="shared" si="74"/>
        <v>1091</v>
      </c>
      <c r="AO161" s="43">
        <f t="shared" si="75"/>
        <v>4.6442910472681925E-2</v>
      </c>
      <c r="AP161" s="66">
        <f t="shared" si="76"/>
        <v>49.043713459152116</v>
      </c>
      <c r="AQ161" s="18">
        <v>0</v>
      </c>
      <c r="AR161" s="66">
        <f t="shared" si="77"/>
        <v>84</v>
      </c>
      <c r="AS161" s="38">
        <f t="shared" si="78"/>
        <v>690</v>
      </c>
      <c r="AT161" s="38">
        <f t="shared" si="79"/>
        <v>1024.9000000000001</v>
      </c>
      <c r="AU161" s="66">
        <f t="shared" si="80"/>
        <v>-655</v>
      </c>
      <c r="AV161" s="20">
        <f t="shared" si="81"/>
        <v>84</v>
      </c>
      <c r="AX161" s="65">
        <f t="shared" si="82"/>
        <v>1</v>
      </c>
    </row>
    <row r="162" spans="1:50" ht="15" customHeight="1">
      <c r="A162" s="2">
        <v>18</v>
      </c>
      <c r="B162" s="2">
        <v>1000</v>
      </c>
      <c r="C162" s="1" t="s">
        <v>286</v>
      </c>
      <c r="D162" s="35">
        <v>0</v>
      </c>
      <c r="E162" s="66">
        <v>0</v>
      </c>
      <c r="F162" s="7">
        <v>210</v>
      </c>
      <c r="G162" s="66">
        <v>215</v>
      </c>
      <c r="H162" s="63">
        <v>1.9370000000000001</v>
      </c>
      <c r="I162" s="65">
        <v>178</v>
      </c>
      <c r="J162" s="73">
        <f t="shared" si="56"/>
        <v>0.82789999999999997</v>
      </c>
      <c r="K162" s="65">
        <v>10</v>
      </c>
      <c r="L162" s="65">
        <v>182</v>
      </c>
      <c r="M162" s="61">
        <v>38</v>
      </c>
      <c r="N162" s="41">
        <f t="shared" si="57"/>
        <v>5.4945000000000004</v>
      </c>
      <c r="O162" s="41">
        <f t="shared" si="58"/>
        <v>20.879100000000001</v>
      </c>
      <c r="P162" s="3">
        <v>125</v>
      </c>
      <c r="Q162" s="3">
        <v>174</v>
      </c>
      <c r="R162" s="3">
        <v>138</v>
      </c>
      <c r="S162" s="3">
        <v>213</v>
      </c>
      <c r="T162" s="75">
        <v>210</v>
      </c>
      <c r="U162" s="74">
        <f t="shared" si="59"/>
        <v>213</v>
      </c>
      <c r="V162" s="42">
        <f t="shared" si="60"/>
        <v>0</v>
      </c>
      <c r="W162" s="68">
        <v>286201</v>
      </c>
      <c r="X162" s="69">
        <v>199328</v>
      </c>
      <c r="Y162" s="8">
        <v>1.0967517996222376</v>
      </c>
      <c r="Z162" s="37">
        <f t="shared" si="61"/>
        <v>191.47450000000001</v>
      </c>
      <c r="AA162" s="65">
        <f t="shared" si="62"/>
        <v>0</v>
      </c>
      <c r="AB162" s="34">
        <f t="shared" si="63"/>
        <v>0.43202299999999999</v>
      </c>
      <c r="AC162" s="34" t="str">
        <f t="shared" si="64"/>
        <v/>
      </c>
      <c r="AD162" s="65" t="str">
        <f t="shared" si="65"/>
        <v/>
      </c>
      <c r="AE162" s="65">
        <f t="shared" si="66"/>
        <v>452.20499999999998</v>
      </c>
      <c r="AF162" s="65">
        <f t="shared" si="67"/>
        <v>452.20499999999998</v>
      </c>
      <c r="AG162" s="65">
        <f t="shared" si="83"/>
        <v>0</v>
      </c>
      <c r="AH162" s="34" t="str">
        <f t="shared" si="68"/>
        <v/>
      </c>
      <c r="AI162" s="34" t="str">
        <f t="shared" si="69"/>
        <v/>
      </c>
      <c r="AJ162" s="65" t="str">
        <f t="shared" si="70"/>
        <v/>
      </c>
      <c r="AK162" s="37" t="str">
        <f t="shared" si="71"/>
        <v/>
      </c>
      <c r="AL162" s="14">
        <f t="shared" si="72"/>
        <v>452.21</v>
      </c>
      <c r="AM162" s="42">
        <f t="shared" si="73"/>
        <v>504.46</v>
      </c>
      <c r="AN162" s="60">
        <f t="shared" si="74"/>
        <v>0</v>
      </c>
      <c r="AO162" s="43">
        <f t="shared" si="75"/>
        <v>4.6442910472681925E-2</v>
      </c>
      <c r="AP162" s="66">
        <f t="shared" si="76"/>
        <v>0</v>
      </c>
      <c r="AQ162" s="18">
        <v>0</v>
      </c>
      <c r="AR162" s="66">
        <f t="shared" si="77"/>
        <v>0</v>
      </c>
      <c r="AS162" s="38">
        <f t="shared" si="78"/>
        <v>2150</v>
      </c>
      <c r="AT162" s="38">
        <f t="shared" si="79"/>
        <v>9966.4000000000015</v>
      </c>
      <c r="AU162" s="66">
        <f t="shared" si="80"/>
        <v>-2150</v>
      </c>
      <c r="AV162" s="20">
        <f t="shared" si="81"/>
        <v>0</v>
      </c>
      <c r="AX162" s="65">
        <f t="shared" si="82"/>
        <v>0</v>
      </c>
    </row>
    <row r="163" spans="1:50" ht="15" customHeight="1">
      <c r="A163" s="2">
        <v>18</v>
      </c>
      <c r="B163" s="2">
        <v>1100</v>
      </c>
      <c r="C163" s="1" t="s">
        <v>387</v>
      </c>
      <c r="D163" s="35">
        <v>156733</v>
      </c>
      <c r="E163" s="66">
        <v>0</v>
      </c>
      <c r="F163" s="7">
        <v>572</v>
      </c>
      <c r="G163" s="66">
        <v>572</v>
      </c>
      <c r="H163" s="63">
        <v>2.1749999999999998</v>
      </c>
      <c r="I163" s="65">
        <v>132</v>
      </c>
      <c r="J163" s="73">
        <f t="shared" si="56"/>
        <v>0.23080000000000001</v>
      </c>
      <c r="K163" s="65">
        <v>140</v>
      </c>
      <c r="L163" s="65">
        <v>312</v>
      </c>
      <c r="M163" s="61">
        <v>91</v>
      </c>
      <c r="N163" s="41">
        <f t="shared" si="57"/>
        <v>44.8718</v>
      </c>
      <c r="O163" s="41">
        <f t="shared" si="58"/>
        <v>29.166700000000002</v>
      </c>
      <c r="P163" s="3">
        <v>562</v>
      </c>
      <c r="Q163" s="3">
        <v>537</v>
      </c>
      <c r="R163" s="3">
        <v>553</v>
      </c>
      <c r="S163" s="3">
        <v>498</v>
      </c>
      <c r="T163" s="75">
        <v>572</v>
      </c>
      <c r="U163" s="74">
        <f t="shared" si="59"/>
        <v>572</v>
      </c>
      <c r="V163" s="42">
        <f t="shared" si="60"/>
        <v>0</v>
      </c>
      <c r="W163" s="68">
        <v>306792</v>
      </c>
      <c r="X163" s="69">
        <v>311476</v>
      </c>
      <c r="Y163" s="8">
        <v>1.9969941945676968</v>
      </c>
      <c r="Z163" s="37">
        <f t="shared" si="61"/>
        <v>286.43049999999999</v>
      </c>
      <c r="AA163" s="65">
        <f t="shared" si="62"/>
        <v>0</v>
      </c>
      <c r="AB163" s="34">
        <f t="shared" si="63"/>
        <v>0.43202299999999999</v>
      </c>
      <c r="AC163" s="34" t="str">
        <f t="shared" si="64"/>
        <v/>
      </c>
      <c r="AD163" s="65" t="str">
        <f t="shared" si="65"/>
        <v/>
      </c>
      <c r="AE163" s="65">
        <f t="shared" si="66"/>
        <v>583.22399999999993</v>
      </c>
      <c r="AF163" s="65">
        <f t="shared" si="67"/>
        <v>583.22399999999993</v>
      </c>
      <c r="AG163" s="65">
        <f t="shared" si="83"/>
        <v>0</v>
      </c>
      <c r="AH163" s="34" t="str">
        <f t="shared" si="68"/>
        <v/>
      </c>
      <c r="AI163" s="34" t="str">
        <f t="shared" si="69"/>
        <v/>
      </c>
      <c r="AJ163" s="65" t="str">
        <f t="shared" si="70"/>
        <v/>
      </c>
      <c r="AK163" s="37" t="str">
        <f t="shared" si="71"/>
        <v/>
      </c>
      <c r="AL163" s="14">
        <f t="shared" si="72"/>
        <v>583.22</v>
      </c>
      <c r="AM163" s="42">
        <f t="shared" si="73"/>
        <v>650.61</v>
      </c>
      <c r="AN163" s="60">
        <f t="shared" si="74"/>
        <v>239608</v>
      </c>
      <c r="AO163" s="43">
        <f t="shared" si="75"/>
        <v>4.6442910472681925E-2</v>
      </c>
      <c r="AP163" s="66">
        <f t="shared" si="76"/>
        <v>3848.9562054235143</v>
      </c>
      <c r="AQ163" s="18">
        <v>0</v>
      </c>
      <c r="AR163" s="66">
        <f t="shared" si="77"/>
        <v>160582</v>
      </c>
      <c r="AS163" s="38">
        <f t="shared" si="78"/>
        <v>5720</v>
      </c>
      <c r="AT163" s="38">
        <f t="shared" si="79"/>
        <v>15573.800000000001</v>
      </c>
      <c r="AU163" s="66">
        <f t="shared" si="80"/>
        <v>151013</v>
      </c>
      <c r="AV163" s="20">
        <f t="shared" si="81"/>
        <v>160582</v>
      </c>
      <c r="AX163" s="65">
        <f t="shared" si="82"/>
        <v>1</v>
      </c>
    </row>
    <row r="164" spans="1:50" ht="15" customHeight="1">
      <c r="A164" s="2">
        <v>18</v>
      </c>
      <c r="B164" s="2">
        <v>1200</v>
      </c>
      <c r="C164" s="1" t="s">
        <v>395</v>
      </c>
      <c r="D164" s="35">
        <v>15742</v>
      </c>
      <c r="E164" s="66">
        <v>0</v>
      </c>
      <c r="F164" s="7">
        <v>430</v>
      </c>
      <c r="G164" s="66">
        <v>457</v>
      </c>
      <c r="H164" s="63">
        <v>2.5390000000000001</v>
      </c>
      <c r="I164" s="65">
        <v>274</v>
      </c>
      <c r="J164" s="73">
        <f t="shared" si="56"/>
        <v>0.59960000000000002</v>
      </c>
      <c r="K164" s="65">
        <v>14</v>
      </c>
      <c r="L164" s="65">
        <v>185</v>
      </c>
      <c r="M164" s="61">
        <v>32</v>
      </c>
      <c r="N164" s="41">
        <f t="shared" si="57"/>
        <v>7.5675999999999997</v>
      </c>
      <c r="O164" s="41">
        <f t="shared" si="58"/>
        <v>17.2973</v>
      </c>
      <c r="P164" s="3">
        <v>148</v>
      </c>
      <c r="Q164" s="3">
        <v>219</v>
      </c>
      <c r="R164" s="3">
        <v>262</v>
      </c>
      <c r="S164" s="3">
        <v>287</v>
      </c>
      <c r="T164" s="75">
        <v>430</v>
      </c>
      <c r="U164" s="74">
        <f t="shared" si="59"/>
        <v>430</v>
      </c>
      <c r="V164" s="42">
        <f t="shared" si="60"/>
        <v>0</v>
      </c>
      <c r="W164" s="68">
        <v>481268</v>
      </c>
      <c r="X164" s="69">
        <v>270213</v>
      </c>
      <c r="Y164" s="8">
        <v>4.5100201236453605</v>
      </c>
      <c r="Z164" s="37">
        <f t="shared" si="61"/>
        <v>95.343299999999999</v>
      </c>
      <c r="AA164" s="65">
        <f t="shared" si="62"/>
        <v>0</v>
      </c>
      <c r="AB164" s="34">
        <f t="shared" si="63"/>
        <v>0.43202299999999999</v>
      </c>
      <c r="AC164" s="34" t="str">
        <f t="shared" si="64"/>
        <v/>
      </c>
      <c r="AD164" s="65" t="str">
        <f t="shared" si="65"/>
        <v/>
      </c>
      <c r="AE164" s="65">
        <f t="shared" si="66"/>
        <v>541.01900000000001</v>
      </c>
      <c r="AF164" s="65">
        <f t="shared" si="67"/>
        <v>541.01900000000001</v>
      </c>
      <c r="AG164" s="65">
        <f t="shared" si="83"/>
        <v>0</v>
      </c>
      <c r="AH164" s="34" t="str">
        <f t="shared" si="68"/>
        <v/>
      </c>
      <c r="AI164" s="34" t="str">
        <f t="shared" si="69"/>
        <v/>
      </c>
      <c r="AJ164" s="65" t="str">
        <f t="shared" si="70"/>
        <v/>
      </c>
      <c r="AK164" s="37" t="str">
        <f t="shared" si="71"/>
        <v/>
      </c>
      <c r="AL164" s="14">
        <f t="shared" si="72"/>
        <v>541.02</v>
      </c>
      <c r="AM164" s="42">
        <f t="shared" si="73"/>
        <v>603.54</v>
      </c>
      <c r="AN164" s="60">
        <f t="shared" si="74"/>
        <v>67899</v>
      </c>
      <c r="AO164" s="43">
        <f t="shared" si="75"/>
        <v>4.6442910472681925E-2</v>
      </c>
      <c r="AP164" s="66">
        <f t="shared" si="76"/>
        <v>2422.3228815236712</v>
      </c>
      <c r="AQ164" s="18">
        <v>0</v>
      </c>
      <c r="AR164" s="66">
        <f t="shared" si="77"/>
        <v>18164</v>
      </c>
      <c r="AS164" s="38">
        <f t="shared" si="78"/>
        <v>4570</v>
      </c>
      <c r="AT164" s="38">
        <f t="shared" si="79"/>
        <v>13510.650000000001</v>
      </c>
      <c r="AU164" s="66">
        <f t="shared" si="80"/>
        <v>11172</v>
      </c>
      <c r="AV164" s="20">
        <f t="shared" si="81"/>
        <v>18164</v>
      </c>
      <c r="AX164" s="65">
        <f t="shared" si="82"/>
        <v>1</v>
      </c>
    </row>
    <row r="165" spans="1:50" ht="15" customHeight="1">
      <c r="A165" s="2">
        <v>18</v>
      </c>
      <c r="B165" s="2">
        <v>1400</v>
      </c>
      <c r="C165" s="1" t="s">
        <v>483</v>
      </c>
      <c r="D165" s="35">
        <v>0</v>
      </c>
      <c r="E165" s="66">
        <v>0</v>
      </c>
      <c r="F165" s="7">
        <v>57</v>
      </c>
      <c r="G165" s="66">
        <v>61</v>
      </c>
      <c r="H165" s="63">
        <v>2.2589999999999999</v>
      </c>
      <c r="I165" s="65"/>
      <c r="J165" s="73">
        <f t="shared" si="56"/>
        <v>0</v>
      </c>
      <c r="K165" s="65">
        <v>0</v>
      </c>
      <c r="L165" s="65">
        <v>63</v>
      </c>
      <c r="M165" s="61">
        <v>1</v>
      </c>
      <c r="N165" s="41">
        <f t="shared" si="57"/>
        <v>0</v>
      </c>
      <c r="O165" s="41">
        <f t="shared" si="58"/>
        <v>1.5873000000000002</v>
      </c>
      <c r="P165" s="3">
        <v>46</v>
      </c>
      <c r="Q165" s="3">
        <v>60</v>
      </c>
      <c r="R165" s="3">
        <v>61</v>
      </c>
      <c r="S165" s="3">
        <v>50</v>
      </c>
      <c r="T165" s="75">
        <v>57</v>
      </c>
      <c r="U165" s="74">
        <f t="shared" si="59"/>
        <v>61</v>
      </c>
      <c r="V165" s="42">
        <f t="shared" si="60"/>
        <v>0</v>
      </c>
      <c r="W165" s="68">
        <v>317326</v>
      </c>
      <c r="X165" s="69">
        <v>69996</v>
      </c>
      <c r="Y165" s="8">
        <v>1.7900001853290439</v>
      </c>
      <c r="Z165" s="37">
        <f t="shared" si="61"/>
        <v>31.843599999999999</v>
      </c>
      <c r="AA165" s="65">
        <f t="shared" si="62"/>
        <v>0</v>
      </c>
      <c r="AB165" s="34">
        <f t="shared" si="63"/>
        <v>0.43202299999999999</v>
      </c>
      <c r="AC165" s="34" t="str">
        <f t="shared" si="64"/>
        <v/>
      </c>
      <c r="AD165" s="65" t="str">
        <f t="shared" si="65"/>
        <v/>
      </c>
      <c r="AE165" s="65">
        <f t="shared" si="66"/>
        <v>410</v>
      </c>
      <c r="AF165" s="65">
        <f t="shared" si="67"/>
        <v>410</v>
      </c>
      <c r="AG165" s="65">
        <f t="shared" si="83"/>
        <v>0</v>
      </c>
      <c r="AH165" s="34" t="str">
        <f t="shared" si="68"/>
        <v/>
      </c>
      <c r="AI165" s="34" t="str">
        <f t="shared" si="69"/>
        <v/>
      </c>
      <c r="AJ165" s="65" t="str">
        <f t="shared" si="70"/>
        <v/>
      </c>
      <c r="AK165" s="37" t="str">
        <f t="shared" si="71"/>
        <v/>
      </c>
      <c r="AL165" s="14">
        <f t="shared" si="72"/>
        <v>410</v>
      </c>
      <c r="AM165" s="42">
        <f t="shared" si="73"/>
        <v>457.38</v>
      </c>
      <c r="AN165" s="60">
        <f t="shared" si="74"/>
        <v>0</v>
      </c>
      <c r="AO165" s="43">
        <f t="shared" si="75"/>
        <v>4.6442910472681925E-2</v>
      </c>
      <c r="AP165" s="66">
        <f t="shared" si="76"/>
        <v>0</v>
      </c>
      <c r="AQ165" s="18">
        <v>0</v>
      </c>
      <c r="AR165" s="66">
        <f t="shared" si="77"/>
        <v>0</v>
      </c>
      <c r="AS165" s="38">
        <f t="shared" si="78"/>
        <v>610</v>
      </c>
      <c r="AT165" s="38">
        <f t="shared" si="79"/>
        <v>3499.8</v>
      </c>
      <c r="AU165" s="66">
        <f t="shared" si="80"/>
        <v>-610</v>
      </c>
      <c r="AV165" s="20">
        <f t="shared" si="81"/>
        <v>0</v>
      </c>
      <c r="AX165" s="65">
        <f t="shared" si="82"/>
        <v>0</v>
      </c>
    </row>
    <row r="166" spans="1:50" ht="15" customHeight="1">
      <c r="A166" s="2">
        <v>18</v>
      </c>
      <c r="B166" s="2">
        <v>1600</v>
      </c>
      <c r="C166" s="1" t="s">
        <v>570</v>
      </c>
      <c r="D166" s="35">
        <v>0</v>
      </c>
      <c r="E166" s="66">
        <v>0</v>
      </c>
      <c r="F166" s="7">
        <v>1971</v>
      </c>
      <c r="G166" s="66">
        <v>2069</v>
      </c>
      <c r="H166" s="63">
        <v>2.2200000000000002</v>
      </c>
      <c r="I166" s="65">
        <v>1481</v>
      </c>
      <c r="J166" s="73">
        <f t="shared" si="56"/>
        <v>0.71579999999999999</v>
      </c>
      <c r="K166" s="65">
        <v>159</v>
      </c>
      <c r="L166" s="65">
        <v>1545</v>
      </c>
      <c r="M166" s="61">
        <v>261</v>
      </c>
      <c r="N166" s="41">
        <f t="shared" si="57"/>
        <v>10.2913</v>
      </c>
      <c r="O166" s="41">
        <f t="shared" si="58"/>
        <v>16.8932</v>
      </c>
      <c r="P166" s="3">
        <v>1011</v>
      </c>
      <c r="Q166" s="3">
        <v>1407</v>
      </c>
      <c r="R166" s="3">
        <v>1391</v>
      </c>
      <c r="S166" s="3">
        <v>1953</v>
      </c>
      <c r="T166" s="74">
        <v>1971</v>
      </c>
      <c r="U166" s="74">
        <f t="shared" si="59"/>
        <v>1971</v>
      </c>
      <c r="V166" s="42">
        <f t="shared" si="60"/>
        <v>0</v>
      </c>
      <c r="W166" s="68">
        <v>7549070</v>
      </c>
      <c r="X166" s="69">
        <v>2342782</v>
      </c>
      <c r="Y166" s="8">
        <v>18.342448690881966</v>
      </c>
      <c r="Z166" s="37">
        <f t="shared" si="61"/>
        <v>107.45569999999999</v>
      </c>
      <c r="AA166" s="65">
        <f t="shared" si="62"/>
        <v>0</v>
      </c>
      <c r="AB166" s="34">
        <f t="shared" si="63"/>
        <v>0.43202299999999999</v>
      </c>
      <c r="AC166" s="34" t="str">
        <f t="shared" si="64"/>
        <v/>
      </c>
      <c r="AD166" s="65" t="str">
        <f t="shared" si="65"/>
        <v/>
      </c>
      <c r="AE166" s="65">
        <f t="shared" si="66"/>
        <v>1132.623</v>
      </c>
      <c r="AF166" s="65">
        <f t="shared" si="67"/>
        <v>630</v>
      </c>
      <c r="AG166" s="65">
        <f t="shared" si="83"/>
        <v>0</v>
      </c>
      <c r="AH166" s="34" t="str">
        <f t="shared" si="68"/>
        <v/>
      </c>
      <c r="AI166" s="34" t="str">
        <f t="shared" si="69"/>
        <v/>
      </c>
      <c r="AJ166" s="65" t="str">
        <f t="shared" si="70"/>
        <v/>
      </c>
      <c r="AK166" s="37" t="str">
        <f t="shared" si="71"/>
        <v/>
      </c>
      <c r="AL166" s="14">
        <f t="shared" si="72"/>
        <v>630</v>
      </c>
      <c r="AM166" s="42">
        <f t="shared" si="73"/>
        <v>702.8</v>
      </c>
      <c r="AN166" s="60">
        <f t="shared" si="74"/>
        <v>0</v>
      </c>
      <c r="AO166" s="43">
        <f t="shared" si="75"/>
        <v>4.6442910472681925E-2</v>
      </c>
      <c r="AP166" s="66">
        <f t="shared" si="76"/>
        <v>0</v>
      </c>
      <c r="AQ166" s="18">
        <v>0</v>
      </c>
      <c r="AR166" s="66">
        <f t="shared" si="77"/>
        <v>0</v>
      </c>
      <c r="AS166" s="38">
        <f t="shared" si="78"/>
        <v>20690</v>
      </c>
      <c r="AT166" s="38">
        <f t="shared" si="79"/>
        <v>117139.1</v>
      </c>
      <c r="AU166" s="66">
        <f t="shared" si="80"/>
        <v>-20690</v>
      </c>
      <c r="AV166" s="20">
        <f t="shared" si="81"/>
        <v>0</v>
      </c>
      <c r="AX166" s="65">
        <f t="shared" si="82"/>
        <v>0</v>
      </c>
    </row>
    <row r="167" spans="1:50" ht="15" customHeight="1">
      <c r="A167" s="2">
        <v>18</v>
      </c>
      <c r="B167" s="2">
        <v>1900</v>
      </c>
      <c r="C167" s="1" t="s">
        <v>89</v>
      </c>
      <c r="D167" s="35">
        <v>0</v>
      </c>
      <c r="E167" s="66">
        <v>0</v>
      </c>
      <c r="F167" s="7">
        <v>2346</v>
      </c>
      <c r="G167" s="66">
        <v>2485</v>
      </c>
      <c r="H167" s="63">
        <v>2.5859999999999999</v>
      </c>
      <c r="I167" s="65">
        <v>628</v>
      </c>
      <c r="J167" s="73">
        <f t="shared" si="56"/>
        <v>0.25269999999999998</v>
      </c>
      <c r="K167" s="65">
        <v>60</v>
      </c>
      <c r="L167" s="65">
        <v>1681</v>
      </c>
      <c r="M167" s="61">
        <v>212</v>
      </c>
      <c r="N167" s="41">
        <f t="shared" si="57"/>
        <v>3.5693000000000001</v>
      </c>
      <c r="O167" s="41">
        <f t="shared" si="58"/>
        <v>12.611500000000001</v>
      </c>
      <c r="P167" s="3">
        <v>233</v>
      </c>
      <c r="Q167" s="3">
        <v>384</v>
      </c>
      <c r="R167" s="3">
        <v>432</v>
      </c>
      <c r="S167" s="3">
        <v>979</v>
      </c>
      <c r="T167" s="74">
        <v>2346</v>
      </c>
      <c r="U167" s="74">
        <f t="shared" si="59"/>
        <v>2346</v>
      </c>
      <c r="V167" s="42">
        <f t="shared" si="60"/>
        <v>0</v>
      </c>
      <c r="W167" s="68">
        <v>5174827</v>
      </c>
      <c r="X167" s="69">
        <v>2040853</v>
      </c>
      <c r="Y167" s="8">
        <v>16.55421994233178</v>
      </c>
      <c r="Z167" s="37">
        <f t="shared" si="61"/>
        <v>141.71610000000001</v>
      </c>
      <c r="AA167" s="65">
        <f t="shared" si="62"/>
        <v>0</v>
      </c>
      <c r="AB167" s="34">
        <f t="shared" si="63"/>
        <v>0.43202299999999999</v>
      </c>
      <c r="AC167" s="34" t="str">
        <f t="shared" si="64"/>
        <v/>
      </c>
      <c r="AD167" s="65" t="str">
        <f t="shared" si="65"/>
        <v/>
      </c>
      <c r="AE167" s="65">
        <f t="shared" si="66"/>
        <v>1285.2950000000001</v>
      </c>
      <c r="AF167" s="65">
        <f t="shared" si="67"/>
        <v>630</v>
      </c>
      <c r="AG167" s="65">
        <f t="shared" si="83"/>
        <v>0</v>
      </c>
      <c r="AH167" s="34" t="str">
        <f t="shared" si="68"/>
        <v/>
      </c>
      <c r="AI167" s="34" t="str">
        <f t="shared" si="69"/>
        <v/>
      </c>
      <c r="AJ167" s="65" t="str">
        <f t="shared" si="70"/>
        <v/>
      </c>
      <c r="AK167" s="37" t="str">
        <f t="shared" si="71"/>
        <v/>
      </c>
      <c r="AL167" s="14">
        <f t="shared" si="72"/>
        <v>630</v>
      </c>
      <c r="AM167" s="42">
        <f t="shared" si="73"/>
        <v>702.8</v>
      </c>
      <c r="AN167" s="60">
        <f t="shared" si="74"/>
        <v>0</v>
      </c>
      <c r="AO167" s="43">
        <f t="shared" si="75"/>
        <v>4.6442910472681925E-2</v>
      </c>
      <c r="AP167" s="66">
        <f t="shared" si="76"/>
        <v>0</v>
      </c>
      <c r="AQ167" s="18">
        <v>0</v>
      </c>
      <c r="AR167" s="66">
        <f t="shared" si="77"/>
        <v>0</v>
      </c>
      <c r="AS167" s="38">
        <f t="shared" si="78"/>
        <v>24850</v>
      </c>
      <c r="AT167" s="38">
        <f t="shared" si="79"/>
        <v>102042.65000000001</v>
      </c>
      <c r="AU167" s="66">
        <f t="shared" si="80"/>
        <v>-24850</v>
      </c>
      <c r="AV167" s="20">
        <f t="shared" si="81"/>
        <v>0</v>
      </c>
      <c r="AX167" s="65">
        <f t="shared" si="82"/>
        <v>0</v>
      </c>
    </row>
    <row r="168" spans="1:50" ht="15" customHeight="1">
      <c r="A168" s="2">
        <v>18</v>
      </c>
      <c r="B168" s="2">
        <v>2000</v>
      </c>
      <c r="C168" s="1" t="s">
        <v>612</v>
      </c>
      <c r="D168" s="35">
        <v>48996</v>
      </c>
      <c r="E168" s="66">
        <v>0</v>
      </c>
      <c r="F168" s="7">
        <v>2162</v>
      </c>
      <c r="G168" s="66">
        <v>2346</v>
      </c>
      <c r="H168" s="63">
        <v>2.246</v>
      </c>
      <c r="I168" s="65">
        <v>1339</v>
      </c>
      <c r="J168" s="73">
        <f t="shared" si="56"/>
        <v>0.57079999999999997</v>
      </c>
      <c r="K168" s="65">
        <v>142</v>
      </c>
      <c r="L168" s="65">
        <v>1557</v>
      </c>
      <c r="M168" s="61">
        <v>382</v>
      </c>
      <c r="N168" s="41">
        <f t="shared" si="57"/>
        <v>9.1201000000000008</v>
      </c>
      <c r="O168" s="41">
        <f t="shared" si="58"/>
        <v>24.534400000000002</v>
      </c>
      <c r="P168" s="3">
        <v>499</v>
      </c>
      <c r="Q168" s="3">
        <v>681</v>
      </c>
      <c r="R168" s="3">
        <v>843</v>
      </c>
      <c r="S168" s="3">
        <v>947</v>
      </c>
      <c r="T168" s="74">
        <v>2162</v>
      </c>
      <c r="U168" s="74">
        <f t="shared" si="59"/>
        <v>2162</v>
      </c>
      <c r="V168" s="42">
        <f t="shared" si="60"/>
        <v>0</v>
      </c>
      <c r="W168" s="68">
        <v>3069343</v>
      </c>
      <c r="X168" s="69">
        <v>1699284</v>
      </c>
      <c r="Y168" s="8">
        <v>18.130345777663834</v>
      </c>
      <c r="Z168" s="37">
        <f t="shared" si="61"/>
        <v>119.24760000000001</v>
      </c>
      <c r="AA168" s="65">
        <f t="shared" si="62"/>
        <v>0</v>
      </c>
      <c r="AB168" s="34">
        <f t="shared" si="63"/>
        <v>0.43202299999999999</v>
      </c>
      <c r="AC168" s="34" t="str">
        <f t="shared" si="64"/>
        <v/>
      </c>
      <c r="AD168" s="65" t="str">
        <f t="shared" si="65"/>
        <v/>
      </c>
      <c r="AE168" s="65">
        <f t="shared" si="66"/>
        <v>1234.2820000000002</v>
      </c>
      <c r="AF168" s="65">
        <f t="shared" si="67"/>
        <v>630</v>
      </c>
      <c r="AG168" s="65">
        <f t="shared" si="83"/>
        <v>0</v>
      </c>
      <c r="AH168" s="34" t="str">
        <f t="shared" si="68"/>
        <v/>
      </c>
      <c r="AI168" s="34" t="str">
        <f t="shared" si="69"/>
        <v/>
      </c>
      <c r="AJ168" s="65" t="str">
        <f t="shared" si="70"/>
        <v/>
      </c>
      <c r="AK168" s="37" t="str">
        <f t="shared" si="71"/>
        <v/>
      </c>
      <c r="AL168" s="14">
        <f t="shared" si="72"/>
        <v>630</v>
      </c>
      <c r="AM168" s="42">
        <f t="shared" si="73"/>
        <v>702.8</v>
      </c>
      <c r="AN168" s="60">
        <f t="shared" si="74"/>
        <v>322742</v>
      </c>
      <c r="AO168" s="43">
        <f t="shared" si="75"/>
        <v>4.6442910472681925E-2</v>
      </c>
      <c r="AP168" s="66">
        <f t="shared" si="76"/>
        <v>12713.560970254786</v>
      </c>
      <c r="AQ168" s="18">
        <v>0</v>
      </c>
      <c r="AR168" s="66">
        <f t="shared" si="77"/>
        <v>61710</v>
      </c>
      <c r="AS168" s="38">
        <f t="shared" si="78"/>
        <v>23460</v>
      </c>
      <c r="AT168" s="38">
        <f t="shared" si="79"/>
        <v>84964.200000000012</v>
      </c>
      <c r="AU168" s="66">
        <f t="shared" si="80"/>
        <v>25536</v>
      </c>
      <c r="AV168" s="20">
        <f t="shared" si="81"/>
        <v>61710</v>
      </c>
      <c r="AX168" s="65">
        <f t="shared" si="82"/>
        <v>1</v>
      </c>
    </row>
    <row r="169" spans="1:50" ht="15" customHeight="1">
      <c r="A169" s="2">
        <v>18</v>
      </c>
      <c r="B169" s="2">
        <v>2100</v>
      </c>
      <c r="C169" s="1" t="s">
        <v>651</v>
      </c>
      <c r="D169" s="35">
        <v>3872</v>
      </c>
      <c r="E169" s="66">
        <v>0</v>
      </c>
      <c r="F169" s="7">
        <v>117</v>
      </c>
      <c r="G169" s="66">
        <v>111</v>
      </c>
      <c r="H169" s="63">
        <v>2.4129999999999998</v>
      </c>
      <c r="I169" s="65"/>
      <c r="J169" s="73">
        <f t="shared" si="56"/>
        <v>0</v>
      </c>
      <c r="K169" s="65">
        <v>14</v>
      </c>
      <c r="L169" s="65">
        <v>65</v>
      </c>
      <c r="M169" s="61">
        <v>23</v>
      </c>
      <c r="N169" s="41">
        <f t="shared" si="57"/>
        <v>21.538499999999999</v>
      </c>
      <c r="O169" s="41">
        <f t="shared" si="58"/>
        <v>35.384599999999999</v>
      </c>
      <c r="P169" s="3">
        <v>103</v>
      </c>
      <c r="Q169" s="3">
        <v>112</v>
      </c>
      <c r="R169" s="3">
        <v>122</v>
      </c>
      <c r="S169" s="3">
        <v>115</v>
      </c>
      <c r="T169" s="75">
        <v>117</v>
      </c>
      <c r="U169" s="74">
        <f t="shared" si="59"/>
        <v>122</v>
      </c>
      <c r="V169" s="42">
        <f t="shared" si="60"/>
        <v>9.02</v>
      </c>
      <c r="W169" s="68">
        <v>104473</v>
      </c>
      <c r="X169" s="69">
        <v>40332</v>
      </c>
      <c r="Y169" s="8">
        <v>0.84545951564254351</v>
      </c>
      <c r="Z169" s="37">
        <f t="shared" si="61"/>
        <v>138.38630000000001</v>
      </c>
      <c r="AA169" s="65">
        <f t="shared" si="62"/>
        <v>0</v>
      </c>
      <c r="AB169" s="34">
        <f t="shared" si="63"/>
        <v>0.43202299999999999</v>
      </c>
      <c r="AC169" s="34" t="str">
        <f t="shared" si="64"/>
        <v/>
      </c>
      <c r="AD169" s="65" t="str">
        <f t="shared" si="65"/>
        <v/>
      </c>
      <c r="AE169" s="65">
        <f t="shared" si="66"/>
        <v>414.03699999999998</v>
      </c>
      <c r="AF169" s="65">
        <f t="shared" si="67"/>
        <v>414.03699999999998</v>
      </c>
      <c r="AG169" s="65">
        <f t="shared" si="83"/>
        <v>0</v>
      </c>
      <c r="AH169" s="34" t="str">
        <f t="shared" si="68"/>
        <v/>
      </c>
      <c r="AI169" s="34" t="str">
        <f t="shared" si="69"/>
        <v/>
      </c>
      <c r="AJ169" s="65" t="str">
        <f t="shared" si="70"/>
        <v/>
      </c>
      <c r="AK169" s="37" t="str">
        <f t="shared" si="71"/>
        <v/>
      </c>
      <c r="AL169" s="14">
        <f t="shared" si="72"/>
        <v>414.04</v>
      </c>
      <c r="AM169" s="42">
        <f t="shared" si="73"/>
        <v>461.88</v>
      </c>
      <c r="AN169" s="60">
        <f t="shared" si="74"/>
        <v>6134</v>
      </c>
      <c r="AO169" s="43">
        <f t="shared" si="75"/>
        <v>4.6442910472681925E-2</v>
      </c>
      <c r="AP169" s="66">
        <f t="shared" si="76"/>
        <v>105.05386348920652</v>
      </c>
      <c r="AQ169" s="18">
        <v>0</v>
      </c>
      <c r="AR169" s="66">
        <f t="shared" si="77"/>
        <v>3977</v>
      </c>
      <c r="AS169" s="38">
        <f t="shared" si="78"/>
        <v>1110</v>
      </c>
      <c r="AT169" s="38">
        <f t="shared" si="79"/>
        <v>2016.6000000000001</v>
      </c>
      <c r="AU169" s="66">
        <f t="shared" si="80"/>
        <v>2762</v>
      </c>
      <c r="AV169" s="20">
        <f t="shared" si="81"/>
        <v>3977</v>
      </c>
      <c r="AX169" s="65">
        <f t="shared" si="82"/>
        <v>1</v>
      </c>
    </row>
    <row r="170" spans="1:50" ht="15" customHeight="1">
      <c r="A170" s="2">
        <v>18</v>
      </c>
      <c r="B170" s="2">
        <v>2200</v>
      </c>
      <c r="C170" s="1" t="s">
        <v>764</v>
      </c>
      <c r="D170" s="35">
        <v>10304</v>
      </c>
      <c r="E170" s="66">
        <v>0</v>
      </c>
      <c r="F170" s="7">
        <v>98</v>
      </c>
      <c r="G170" s="66">
        <v>104</v>
      </c>
      <c r="H170" s="63">
        <v>2.1219999999999999</v>
      </c>
      <c r="I170" s="66"/>
      <c r="J170" s="73">
        <f t="shared" si="56"/>
        <v>0</v>
      </c>
      <c r="K170" s="65">
        <v>7</v>
      </c>
      <c r="L170" s="65">
        <v>59</v>
      </c>
      <c r="M170" s="61">
        <v>27</v>
      </c>
      <c r="N170" s="41">
        <f t="shared" si="57"/>
        <v>11.8644</v>
      </c>
      <c r="O170" s="41">
        <f t="shared" si="58"/>
        <v>45.762700000000002</v>
      </c>
      <c r="P170" s="3">
        <v>82</v>
      </c>
      <c r="Q170" s="3">
        <v>84</v>
      </c>
      <c r="R170" s="3">
        <v>80</v>
      </c>
      <c r="S170" s="3">
        <v>125</v>
      </c>
      <c r="T170" s="75">
        <v>98</v>
      </c>
      <c r="U170" s="74">
        <f t="shared" si="59"/>
        <v>125</v>
      </c>
      <c r="V170" s="42">
        <f t="shared" si="60"/>
        <v>16.8</v>
      </c>
      <c r="W170" s="68">
        <v>78969</v>
      </c>
      <c r="X170" s="69">
        <v>31500</v>
      </c>
      <c r="Y170" s="8">
        <v>3.9296375118340316</v>
      </c>
      <c r="Z170" s="37">
        <f t="shared" si="61"/>
        <v>24.938700000000001</v>
      </c>
      <c r="AA170" s="65">
        <f t="shared" si="62"/>
        <v>200</v>
      </c>
      <c r="AB170" s="34">
        <f t="shared" si="63"/>
        <v>0.43202299999999999</v>
      </c>
      <c r="AC170" s="34" t="str">
        <f t="shared" si="64"/>
        <v/>
      </c>
      <c r="AD170" s="65" t="str">
        <f t="shared" si="65"/>
        <v/>
      </c>
      <c r="AE170" s="65">
        <f t="shared" si="66"/>
        <v>611.46799999999996</v>
      </c>
      <c r="AF170" s="65">
        <f t="shared" si="67"/>
        <v>611.46799999999996</v>
      </c>
      <c r="AG170" s="65">
        <f t="shared" si="83"/>
        <v>0</v>
      </c>
      <c r="AH170" s="34" t="str">
        <f t="shared" si="68"/>
        <v/>
      </c>
      <c r="AI170" s="34" t="str">
        <f t="shared" si="69"/>
        <v/>
      </c>
      <c r="AJ170" s="65" t="str">
        <f t="shared" si="70"/>
        <v/>
      </c>
      <c r="AK170" s="37" t="str">
        <f t="shared" si="71"/>
        <v/>
      </c>
      <c r="AL170" s="14">
        <f t="shared" si="72"/>
        <v>611.47</v>
      </c>
      <c r="AM170" s="42">
        <f t="shared" si="73"/>
        <v>682.13</v>
      </c>
      <c r="AN170" s="60">
        <f t="shared" si="74"/>
        <v>36825</v>
      </c>
      <c r="AO170" s="43">
        <f t="shared" si="75"/>
        <v>4.6442910472681925E-2</v>
      </c>
      <c r="AP170" s="66">
        <f t="shared" si="76"/>
        <v>1231.7124286459973</v>
      </c>
      <c r="AQ170" s="18">
        <v>0</v>
      </c>
      <c r="AR170" s="66">
        <f t="shared" si="77"/>
        <v>11536</v>
      </c>
      <c r="AS170" s="38">
        <f t="shared" si="78"/>
        <v>1040</v>
      </c>
      <c r="AT170" s="38">
        <f t="shared" si="79"/>
        <v>1575</v>
      </c>
      <c r="AU170" s="66">
        <f t="shared" si="80"/>
        <v>9264</v>
      </c>
      <c r="AV170" s="20">
        <f t="shared" si="81"/>
        <v>11536</v>
      </c>
      <c r="AX170" s="65">
        <f t="shared" si="82"/>
        <v>1</v>
      </c>
    </row>
    <row r="171" spans="1:50" ht="15" customHeight="1">
      <c r="A171" s="2">
        <v>18</v>
      </c>
      <c r="B171" s="2">
        <v>2400</v>
      </c>
      <c r="C171" s="1" t="s">
        <v>244</v>
      </c>
      <c r="D171" s="35">
        <v>0</v>
      </c>
      <c r="E171" s="66">
        <v>0</v>
      </c>
      <c r="F171" s="7">
        <v>813</v>
      </c>
      <c r="G171" s="66">
        <v>857</v>
      </c>
      <c r="H171" s="63">
        <v>2.1749999999999998</v>
      </c>
      <c r="I171" s="65">
        <v>122</v>
      </c>
      <c r="J171" s="73">
        <f t="shared" si="56"/>
        <v>0.1424</v>
      </c>
      <c r="K171" s="65">
        <v>68</v>
      </c>
      <c r="L171" s="65">
        <v>1087</v>
      </c>
      <c r="M171" s="61">
        <v>245</v>
      </c>
      <c r="N171" s="41">
        <f t="shared" si="57"/>
        <v>6.2557</v>
      </c>
      <c r="O171" s="41">
        <f t="shared" si="58"/>
        <v>22.539100000000001</v>
      </c>
      <c r="P171" s="3">
        <v>386</v>
      </c>
      <c r="Q171" s="3">
        <v>588</v>
      </c>
      <c r="R171" s="3">
        <v>613</v>
      </c>
      <c r="S171" s="3">
        <v>847</v>
      </c>
      <c r="T171" s="75">
        <v>813</v>
      </c>
      <c r="U171" s="74">
        <f t="shared" si="59"/>
        <v>847</v>
      </c>
      <c r="V171" s="42">
        <f t="shared" si="60"/>
        <v>0</v>
      </c>
      <c r="W171" s="68">
        <v>2570905</v>
      </c>
      <c r="X171" s="69">
        <v>1000093</v>
      </c>
      <c r="Y171" s="8">
        <v>36.07873858875022</v>
      </c>
      <c r="Z171" s="37">
        <f t="shared" si="61"/>
        <v>22.533999999999999</v>
      </c>
      <c r="AA171" s="65">
        <f t="shared" si="62"/>
        <v>200</v>
      </c>
      <c r="AB171" s="34">
        <f t="shared" si="63"/>
        <v>0.43202299999999999</v>
      </c>
      <c r="AC171" s="34" t="str">
        <f t="shared" si="64"/>
        <v/>
      </c>
      <c r="AD171" s="65" t="str">
        <f t="shared" si="65"/>
        <v/>
      </c>
      <c r="AE171" s="65">
        <f t="shared" si="66"/>
        <v>887.81899999999996</v>
      </c>
      <c r="AF171" s="65">
        <f t="shared" si="67"/>
        <v>830</v>
      </c>
      <c r="AG171" s="65">
        <f t="shared" si="83"/>
        <v>0</v>
      </c>
      <c r="AH171" s="34" t="str">
        <f t="shared" si="68"/>
        <v/>
      </c>
      <c r="AI171" s="34" t="str">
        <f t="shared" si="69"/>
        <v/>
      </c>
      <c r="AJ171" s="65" t="str">
        <f t="shared" si="70"/>
        <v/>
      </c>
      <c r="AK171" s="37" t="str">
        <f t="shared" si="71"/>
        <v/>
      </c>
      <c r="AL171" s="14">
        <f t="shared" si="72"/>
        <v>830</v>
      </c>
      <c r="AM171" s="42">
        <f t="shared" si="73"/>
        <v>925.91</v>
      </c>
      <c r="AN171" s="60">
        <f t="shared" si="74"/>
        <v>0</v>
      </c>
      <c r="AO171" s="43">
        <f t="shared" si="75"/>
        <v>4.6442910472681925E-2</v>
      </c>
      <c r="AP171" s="66">
        <f t="shared" si="76"/>
        <v>0</v>
      </c>
      <c r="AQ171" s="18">
        <v>0</v>
      </c>
      <c r="AR171" s="66">
        <f t="shared" si="77"/>
        <v>0</v>
      </c>
      <c r="AS171" s="38">
        <f t="shared" si="78"/>
        <v>8570</v>
      </c>
      <c r="AT171" s="38">
        <f t="shared" si="79"/>
        <v>50004.65</v>
      </c>
      <c r="AU171" s="66">
        <f t="shared" si="80"/>
        <v>-8570</v>
      </c>
      <c r="AV171" s="20">
        <f t="shared" si="81"/>
        <v>0</v>
      </c>
      <c r="AX171" s="65">
        <f t="shared" si="82"/>
        <v>0</v>
      </c>
    </row>
    <row r="172" spans="1:50" ht="15" customHeight="1">
      <c r="A172" s="2">
        <v>18</v>
      </c>
      <c r="B172" s="2">
        <v>2500</v>
      </c>
      <c r="C172" s="1" t="s">
        <v>176</v>
      </c>
      <c r="D172" s="35">
        <v>0</v>
      </c>
      <c r="E172" s="66">
        <v>0</v>
      </c>
      <c r="F172" s="7">
        <v>2141</v>
      </c>
      <c r="G172" s="66">
        <v>2275</v>
      </c>
      <c r="H172" s="63">
        <v>2.06</v>
      </c>
      <c r="I172" s="65">
        <v>1157</v>
      </c>
      <c r="J172" s="73">
        <f t="shared" si="56"/>
        <v>0.50860000000000005</v>
      </c>
      <c r="K172" s="65">
        <v>138</v>
      </c>
      <c r="L172" s="65">
        <v>2847</v>
      </c>
      <c r="M172" s="61">
        <v>446</v>
      </c>
      <c r="N172" s="41">
        <f t="shared" si="57"/>
        <v>4.8472</v>
      </c>
      <c r="O172" s="41">
        <f t="shared" si="58"/>
        <v>15.6656</v>
      </c>
      <c r="P172" s="3">
        <v>358</v>
      </c>
      <c r="Q172" s="3">
        <v>1064</v>
      </c>
      <c r="R172" s="3">
        <v>1132</v>
      </c>
      <c r="S172" s="3">
        <v>1893</v>
      </c>
      <c r="T172" s="74">
        <v>2141</v>
      </c>
      <c r="U172" s="74">
        <f t="shared" si="59"/>
        <v>2141</v>
      </c>
      <c r="V172" s="42">
        <f t="shared" si="60"/>
        <v>0</v>
      </c>
      <c r="W172" s="68">
        <v>13821627</v>
      </c>
      <c r="X172" s="69">
        <v>3950877</v>
      </c>
      <c r="Y172" s="8">
        <v>36.890663199983941</v>
      </c>
      <c r="Z172" s="37">
        <f t="shared" si="61"/>
        <v>58.0364</v>
      </c>
      <c r="AA172" s="65">
        <f t="shared" si="62"/>
        <v>0</v>
      </c>
      <c r="AB172" s="34">
        <f t="shared" si="63"/>
        <v>0.43202299999999999</v>
      </c>
      <c r="AC172" s="34" t="str">
        <f t="shared" si="64"/>
        <v/>
      </c>
      <c r="AD172" s="65" t="str">
        <f t="shared" si="65"/>
        <v/>
      </c>
      <c r="AE172" s="65">
        <f t="shared" si="66"/>
        <v>1208.2249999999999</v>
      </c>
      <c r="AF172" s="65">
        <f t="shared" si="67"/>
        <v>630</v>
      </c>
      <c r="AG172" s="65">
        <f t="shared" si="83"/>
        <v>0</v>
      </c>
      <c r="AH172" s="34" t="str">
        <f t="shared" si="68"/>
        <v/>
      </c>
      <c r="AI172" s="34" t="str">
        <f t="shared" si="69"/>
        <v/>
      </c>
      <c r="AJ172" s="65" t="str">
        <f t="shared" si="70"/>
        <v/>
      </c>
      <c r="AK172" s="37" t="str">
        <f t="shared" si="71"/>
        <v/>
      </c>
      <c r="AL172" s="14">
        <f t="shared" si="72"/>
        <v>630</v>
      </c>
      <c r="AM172" s="42">
        <f t="shared" si="73"/>
        <v>702.8</v>
      </c>
      <c r="AN172" s="60">
        <f t="shared" si="74"/>
        <v>0</v>
      </c>
      <c r="AO172" s="43">
        <f t="shared" si="75"/>
        <v>4.6442910472681925E-2</v>
      </c>
      <c r="AP172" s="66">
        <f t="shared" si="76"/>
        <v>0</v>
      </c>
      <c r="AQ172" s="18">
        <v>0</v>
      </c>
      <c r="AR172" s="66">
        <f t="shared" si="77"/>
        <v>0</v>
      </c>
      <c r="AS172" s="38">
        <f t="shared" si="78"/>
        <v>22750</v>
      </c>
      <c r="AT172" s="38">
        <f t="shared" si="79"/>
        <v>197543.85</v>
      </c>
      <c r="AU172" s="66">
        <f t="shared" si="80"/>
        <v>-22750</v>
      </c>
      <c r="AV172" s="20">
        <f t="shared" si="81"/>
        <v>0</v>
      </c>
      <c r="AX172" s="65">
        <f t="shared" si="82"/>
        <v>0</v>
      </c>
    </row>
    <row r="173" spans="1:50" ht="15" customHeight="1">
      <c r="A173" s="2">
        <v>19</v>
      </c>
      <c r="B173" s="2">
        <v>100</v>
      </c>
      <c r="C173" s="1" t="s">
        <v>153</v>
      </c>
      <c r="D173" s="35">
        <v>0</v>
      </c>
      <c r="E173" s="66">
        <v>0</v>
      </c>
      <c r="F173" s="7">
        <v>161</v>
      </c>
      <c r="G173" s="66">
        <v>168</v>
      </c>
      <c r="H173" s="63">
        <v>2.5070000000000001</v>
      </c>
      <c r="I173" s="65">
        <v>131</v>
      </c>
      <c r="J173" s="73">
        <f t="shared" si="56"/>
        <v>0.77980000000000005</v>
      </c>
      <c r="K173" s="65">
        <v>21</v>
      </c>
      <c r="L173" s="65">
        <v>84</v>
      </c>
      <c r="M173" s="61">
        <v>32</v>
      </c>
      <c r="N173" s="41">
        <f t="shared" si="57"/>
        <v>25</v>
      </c>
      <c r="O173" s="41">
        <f t="shared" si="58"/>
        <v>38.095199999999998</v>
      </c>
      <c r="P173" s="3">
        <v>212</v>
      </c>
      <c r="Q173" s="3">
        <v>207</v>
      </c>
      <c r="R173" s="3">
        <v>186</v>
      </c>
      <c r="S173" s="3">
        <v>163</v>
      </c>
      <c r="T173" s="75">
        <v>161</v>
      </c>
      <c r="U173" s="74">
        <f t="shared" si="59"/>
        <v>212</v>
      </c>
      <c r="V173" s="42">
        <f t="shared" si="60"/>
        <v>20.75</v>
      </c>
      <c r="W173" s="68">
        <v>273312</v>
      </c>
      <c r="X173" s="69">
        <v>43175</v>
      </c>
      <c r="Y173" s="8">
        <v>1.4046806394469782</v>
      </c>
      <c r="Z173" s="37">
        <f t="shared" si="61"/>
        <v>114.6168</v>
      </c>
      <c r="AA173" s="65">
        <f t="shared" si="62"/>
        <v>0</v>
      </c>
      <c r="AB173" s="34">
        <f t="shared" si="63"/>
        <v>0.43202299999999999</v>
      </c>
      <c r="AC173" s="34" t="str">
        <f t="shared" si="64"/>
        <v/>
      </c>
      <c r="AD173" s="65" t="str">
        <f t="shared" si="65"/>
        <v/>
      </c>
      <c r="AE173" s="65">
        <f t="shared" si="66"/>
        <v>434.95600000000002</v>
      </c>
      <c r="AF173" s="65">
        <f t="shared" si="67"/>
        <v>434.95600000000002</v>
      </c>
      <c r="AG173" s="65">
        <f t="shared" si="83"/>
        <v>0</v>
      </c>
      <c r="AH173" s="34" t="str">
        <f t="shared" si="68"/>
        <v/>
      </c>
      <c r="AI173" s="34" t="str">
        <f t="shared" si="69"/>
        <v/>
      </c>
      <c r="AJ173" s="65" t="str">
        <f t="shared" si="70"/>
        <v/>
      </c>
      <c r="AK173" s="37" t="str">
        <f t="shared" si="71"/>
        <v/>
      </c>
      <c r="AL173" s="14">
        <f t="shared" si="72"/>
        <v>434.96</v>
      </c>
      <c r="AM173" s="42">
        <f t="shared" si="73"/>
        <v>485.22</v>
      </c>
      <c r="AN173" s="60">
        <f t="shared" si="74"/>
        <v>0</v>
      </c>
      <c r="AO173" s="43">
        <f t="shared" si="75"/>
        <v>4.6442910472681925E-2</v>
      </c>
      <c r="AP173" s="66">
        <f t="shared" si="76"/>
        <v>0</v>
      </c>
      <c r="AQ173" s="18">
        <v>0</v>
      </c>
      <c r="AR173" s="66">
        <f t="shared" si="77"/>
        <v>0</v>
      </c>
      <c r="AS173" s="38">
        <f t="shared" si="78"/>
        <v>1680</v>
      </c>
      <c r="AT173" s="38">
        <f t="shared" si="79"/>
        <v>2158.75</v>
      </c>
      <c r="AU173" s="66">
        <f t="shared" si="80"/>
        <v>-1680</v>
      </c>
      <c r="AV173" s="20">
        <f t="shared" si="81"/>
        <v>0</v>
      </c>
      <c r="AX173" s="65">
        <f t="shared" si="82"/>
        <v>0</v>
      </c>
    </row>
    <row r="174" spans="1:50" ht="15" customHeight="1">
      <c r="A174" s="2">
        <v>19</v>
      </c>
      <c r="B174" s="2">
        <v>200</v>
      </c>
      <c r="C174" s="1" t="s">
        <v>257</v>
      </c>
      <c r="D174" s="35">
        <v>334387</v>
      </c>
      <c r="E174" s="66">
        <v>0</v>
      </c>
      <c r="F174" s="7">
        <v>21086</v>
      </c>
      <c r="G174" s="66">
        <v>22880</v>
      </c>
      <c r="H174" s="63">
        <v>2.8620000000000001</v>
      </c>
      <c r="I174" s="65">
        <v>4959</v>
      </c>
      <c r="J174" s="73">
        <f t="shared" si="56"/>
        <v>0.2167</v>
      </c>
      <c r="K174" s="65">
        <v>319</v>
      </c>
      <c r="L174" s="65">
        <v>7902</v>
      </c>
      <c r="M174" s="61">
        <v>792</v>
      </c>
      <c r="N174" s="41">
        <f t="shared" si="57"/>
        <v>4.0369999999999999</v>
      </c>
      <c r="O174" s="41">
        <f t="shared" si="58"/>
        <v>10.0228</v>
      </c>
      <c r="P174" s="3">
        <v>3104</v>
      </c>
      <c r="Q174" s="3">
        <v>4370</v>
      </c>
      <c r="R174" s="3">
        <v>5940</v>
      </c>
      <c r="S174" s="3">
        <v>12365</v>
      </c>
      <c r="T174" s="74">
        <v>21086</v>
      </c>
      <c r="U174" s="74">
        <f t="shared" si="59"/>
        <v>21086</v>
      </c>
      <c r="V174" s="42">
        <f t="shared" si="60"/>
        <v>0</v>
      </c>
      <c r="W174" s="68">
        <v>25224121</v>
      </c>
      <c r="X174" s="69">
        <v>13021088</v>
      </c>
      <c r="Y174" s="8">
        <v>14.943078114647635</v>
      </c>
      <c r="Z174" s="37">
        <f t="shared" si="61"/>
        <v>1411.0880999999999</v>
      </c>
      <c r="AA174" s="65">
        <f t="shared" si="62"/>
        <v>0</v>
      </c>
      <c r="AB174" s="34">
        <f t="shared" si="63"/>
        <v>0.43202299999999999</v>
      </c>
      <c r="AC174" s="34" t="str">
        <f t="shared" si="64"/>
        <v/>
      </c>
      <c r="AD174" s="65" t="str">
        <f t="shared" si="65"/>
        <v/>
      </c>
      <c r="AE174" s="65" t="str">
        <f t="shared" si="66"/>
        <v/>
      </c>
      <c r="AF174" s="65" t="str">
        <f t="shared" si="67"/>
        <v/>
      </c>
      <c r="AG174" s="65">
        <f t="shared" si="83"/>
        <v>0</v>
      </c>
      <c r="AH174" s="34">
        <f t="shared" si="68"/>
        <v>424.51127841499994</v>
      </c>
      <c r="AI174" s="34" t="str">
        <f t="shared" si="69"/>
        <v/>
      </c>
      <c r="AJ174" s="65" t="str">
        <f t="shared" si="70"/>
        <v/>
      </c>
      <c r="AK174" s="37" t="str">
        <f t="shared" si="71"/>
        <v/>
      </c>
      <c r="AL174" s="14">
        <f t="shared" si="72"/>
        <v>424.51</v>
      </c>
      <c r="AM174" s="42">
        <f t="shared" si="73"/>
        <v>473.56</v>
      </c>
      <c r="AN174" s="60">
        <f t="shared" si="74"/>
        <v>0</v>
      </c>
      <c r="AO174" s="43">
        <f t="shared" si="75"/>
        <v>4.6442910472681925E-2</v>
      </c>
      <c r="AP174" s="66">
        <f t="shared" si="76"/>
        <v>-15529.905504228691</v>
      </c>
      <c r="AQ174" s="18">
        <v>0</v>
      </c>
      <c r="AR174" s="66">
        <f t="shared" si="77"/>
        <v>0</v>
      </c>
      <c r="AS174" s="38">
        <f t="shared" si="78"/>
        <v>228800</v>
      </c>
      <c r="AT174" s="38">
        <f t="shared" si="79"/>
        <v>651054.4</v>
      </c>
      <c r="AU174" s="66">
        <f t="shared" si="80"/>
        <v>105587</v>
      </c>
      <c r="AV174" s="20">
        <f t="shared" si="81"/>
        <v>105587</v>
      </c>
      <c r="AX174" s="65">
        <f t="shared" si="82"/>
        <v>1</v>
      </c>
    </row>
    <row r="175" spans="1:50" ht="15" customHeight="1">
      <c r="A175" s="2">
        <v>19</v>
      </c>
      <c r="B175" s="2">
        <v>300</v>
      </c>
      <c r="C175" s="1" t="s">
        <v>333</v>
      </c>
      <c r="D175" s="35">
        <v>120639</v>
      </c>
      <c r="E175" s="66">
        <v>0</v>
      </c>
      <c r="F175" s="7">
        <v>689</v>
      </c>
      <c r="G175" s="66">
        <v>706</v>
      </c>
      <c r="H175" s="63">
        <v>2.7690000000000001</v>
      </c>
      <c r="I175" s="65">
        <v>92</v>
      </c>
      <c r="J175" s="73">
        <f t="shared" si="56"/>
        <v>0.1303</v>
      </c>
      <c r="K175" s="65">
        <v>73</v>
      </c>
      <c r="L175" s="65">
        <v>284</v>
      </c>
      <c r="M175" s="61">
        <v>23</v>
      </c>
      <c r="N175" s="41">
        <f t="shared" si="57"/>
        <v>25.7042</v>
      </c>
      <c r="O175" s="41">
        <f t="shared" si="58"/>
        <v>8.0986000000000011</v>
      </c>
      <c r="P175" s="3">
        <v>369</v>
      </c>
      <c r="Q175" s="3">
        <v>299</v>
      </c>
      <c r="R175" s="3">
        <v>363</v>
      </c>
      <c r="S175" s="3">
        <v>434</v>
      </c>
      <c r="T175" s="75">
        <v>689</v>
      </c>
      <c r="U175" s="74">
        <f t="shared" si="59"/>
        <v>689</v>
      </c>
      <c r="V175" s="42">
        <f t="shared" si="60"/>
        <v>0</v>
      </c>
      <c r="W175" s="68">
        <v>736373</v>
      </c>
      <c r="X175" s="69">
        <v>252518</v>
      </c>
      <c r="Y175" s="8">
        <v>1.362097430567246</v>
      </c>
      <c r="Z175" s="37">
        <f t="shared" si="61"/>
        <v>505.83749999999998</v>
      </c>
      <c r="AA175" s="65">
        <f t="shared" si="62"/>
        <v>0</v>
      </c>
      <c r="AB175" s="34">
        <f t="shared" si="63"/>
        <v>0.43202299999999999</v>
      </c>
      <c r="AC175" s="34" t="str">
        <f t="shared" si="64"/>
        <v/>
      </c>
      <c r="AD175" s="65" t="str">
        <f t="shared" si="65"/>
        <v/>
      </c>
      <c r="AE175" s="65">
        <f t="shared" si="66"/>
        <v>632.40200000000004</v>
      </c>
      <c r="AF175" s="65">
        <f t="shared" si="67"/>
        <v>630</v>
      </c>
      <c r="AG175" s="65">
        <f t="shared" si="83"/>
        <v>0</v>
      </c>
      <c r="AH175" s="34" t="str">
        <f t="shared" si="68"/>
        <v/>
      </c>
      <c r="AI175" s="34" t="str">
        <f t="shared" si="69"/>
        <v/>
      </c>
      <c r="AJ175" s="65" t="str">
        <f t="shared" si="70"/>
        <v/>
      </c>
      <c r="AK175" s="37" t="str">
        <f t="shared" si="71"/>
        <v/>
      </c>
      <c r="AL175" s="14">
        <f t="shared" si="72"/>
        <v>630</v>
      </c>
      <c r="AM175" s="42">
        <f t="shared" si="73"/>
        <v>702.8</v>
      </c>
      <c r="AN175" s="60">
        <f t="shared" si="74"/>
        <v>178047</v>
      </c>
      <c r="AO175" s="43">
        <f t="shared" si="75"/>
        <v>4.6442910472681925E-2</v>
      </c>
      <c r="AP175" s="66">
        <f t="shared" si="76"/>
        <v>2666.1946044157239</v>
      </c>
      <c r="AQ175" s="18">
        <v>0</v>
      </c>
      <c r="AR175" s="66">
        <f t="shared" si="77"/>
        <v>123305</v>
      </c>
      <c r="AS175" s="38">
        <f t="shared" si="78"/>
        <v>7060</v>
      </c>
      <c r="AT175" s="38">
        <f t="shared" si="79"/>
        <v>12625.900000000001</v>
      </c>
      <c r="AU175" s="66">
        <f t="shared" si="80"/>
        <v>113579</v>
      </c>
      <c r="AV175" s="20">
        <f t="shared" si="81"/>
        <v>123305</v>
      </c>
      <c r="AX175" s="65">
        <f t="shared" si="82"/>
        <v>1</v>
      </c>
    </row>
    <row r="176" spans="1:50" ht="15" customHeight="1">
      <c r="A176" s="2">
        <v>19</v>
      </c>
      <c r="B176" s="2">
        <v>500</v>
      </c>
      <c r="C176" s="1" t="s">
        <v>384</v>
      </c>
      <c r="D176" s="35">
        <v>0</v>
      </c>
      <c r="E176" s="66">
        <v>0</v>
      </c>
      <c r="F176" s="7">
        <v>33880</v>
      </c>
      <c r="G176" s="66">
        <v>35381</v>
      </c>
      <c r="H176" s="63">
        <v>2.4780000000000002</v>
      </c>
      <c r="I176" s="65">
        <v>10497</v>
      </c>
      <c r="J176" s="73">
        <f t="shared" si="56"/>
        <v>0.29670000000000002</v>
      </c>
      <c r="K176" s="65">
        <v>402</v>
      </c>
      <c r="L176" s="65">
        <v>14684</v>
      </c>
      <c r="M176" s="61">
        <v>2381</v>
      </c>
      <c r="N176" s="41">
        <f t="shared" si="57"/>
        <v>2.7376999999999998</v>
      </c>
      <c r="O176" s="41">
        <f t="shared" si="58"/>
        <v>16.2149</v>
      </c>
      <c r="P176" s="3">
        <v>12148</v>
      </c>
      <c r="Q176" s="3">
        <v>17171</v>
      </c>
      <c r="R176" s="3">
        <v>22477</v>
      </c>
      <c r="S176" s="3">
        <v>29751</v>
      </c>
      <c r="T176" s="74">
        <v>33880</v>
      </c>
      <c r="U176" s="74">
        <f t="shared" si="59"/>
        <v>33880</v>
      </c>
      <c r="V176" s="42">
        <f t="shared" si="60"/>
        <v>0</v>
      </c>
      <c r="W176" s="68">
        <v>45200137</v>
      </c>
      <c r="X176" s="69">
        <v>23311170</v>
      </c>
      <c r="Y176" s="8">
        <v>30.127728391019573</v>
      </c>
      <c r="Z176" s="37">
        <f t="shared" si="61"/>
        <v>1124.5454999999999</v>
      </c>
      <c r="AA176" s="65">
        <f t="shared" si="62"/>
        <v>0</v>
      </c>
      <c r="AB176" s="34">
        <f t="shared" si="63"/>
        <v>0.43202299999999999</v>
      </c>
      <c r="AC176" s="34" t="str">
        <f t="shared" si="64"/>
        <v/>
      </c>
      <c r="AD176" s="65" t="str">
        <f t="shared" si="65"/>
        <v/>
      </c>
      <c r="AE176" s="65" t="str">
        <f t="shared" si="66"/>
        <v/>
      </c>
      <c r="AF176" s="65" t="str">
        <f t="shared" si="67"/>
        <v/>
      </c>
      <c r="AG176" s="65">
        <f t="shared" si="83"/>
        <v>0</v>
      </c>
      <c r="AH176" s="34">
        <f t="shared" si="68"/>
        <v>437.66831249500001</v>
      </c>
      <c r="AI176" s="34" t="str">
        <f t="shared" si="69"/>
        <v/>
      </c>
      <c r="AJ176" s="65" t="str">
        <f t="shared" si="70"/>
        <v/>
      </c>
      <c r="AK176" s="37" t="str">
        <f t="shared" si="71"/>
        <v/>
      </c>
      <c r="AL176" s="14">
        <f t="shared" si="72"/>
        <v>437.67</v>
      </c>
      <c r="AM176" s="42">
        <f t="shared" si="73"/>
        <v>488.24</v>
      </c>
      <c r="AN176" s="60">
        <f t="shared" si="74"/>
        <v>0</v>
      </c>
      <c r="AO176" s="43">
        <f t="shared" si="75"/>
        <v>4.6442910472681925E-2</v>
      </c>
      <c r="AP176" s="66">
        <f t="shared" si="76"/>
        <v>0</v>
      </c>
      <c r="AQ176" s="18">
        <v>0</v>
      </c>
      <c r="AR176" s="66">
        <f t="shared" si="77"/>
        <v>0</v>
      </c>
      <c r="AS176" s="38">
        <f t="shared" si="78"/>
        <v>353810</v>
      </c>
      <c r="AT176" s="38">
        <f t="shared" si="79"/>
        <v>1165558.5</v>
      </c>
      <c r="AU176" s="66">
        <f t="shared" si="80"/>
        <v>-353810</v>
      </c>
      <c r="AV176" s="20">
        <f t="shared" si="81"/>
        <v>0</v>
      </c>
      <c r="AX176" s="65">
        <f t="shared" si="82"/>
        <v>0</v>
      </c>
    </row>
    <row r="177" spans="1:50" ht="15" customHeight="1">
      <c r="A177" s="2">
        <v>19</v>
      </c>
      <c r="B177" s="2">
        <v>600</v>
      </c>
      <c r="C177" s="1" t="s">
        <v>435</v>
      </c>
      <c r="D177" s="35">
        <v>0</v>
      </c>
      <c r="E177" s="66">
        <v>0</v>
      </c>
      <c r="F177" s="7">
        <v>55954</v>
      </c>
      <c r="G177" s="66">
        <v>64334</v>
      </c>
      <c r="H177" s="63">
        <v>2.95</v>
      </c>
      <c r="I177" s="65">
        <v>17018</v>
      </c>
      <c r="J177" s="73">
        <f t="shared" si="56"/>
        <v>0.26450000000000001</v>
      </c>
      <c r="K177" s="65">
        <v>466</v>
      </c>
      <c r="L177" s="65">
        <v>22144</v>
      </c>
      <c r="M177" s="61">
        <v>1307</v>
      </c>
      <c r="N177" s="41">
        <f t="shared" si="57"/>
        <v>2.1044</v>
      </c>
      <c r="O177" s="41">
        <f t="shared" si="58"/>
        <v>5.9023000000000003</v>
      </c>
      <c r="P177" s="3">
        <v>7556</v>
      </c>
      <c r="Q177" s="3">
        <v>14790</v>
      </c>
      <c r="R177" s="3">
        <v>24854</v>
      </c>
      <c r="S177" s="3">
        <v>43128</v>
      </c>
      <c r="T177" s="74">
        <v>55954</v>
      </c>
      <c r="U177" s="74">
        <f t="shared" si="59"/>
        <v>55954</v>
      </c>
      <c r="V177" s="42">
        <f t="shared" si="60"/>
        <v>0</v>
      </c>
      <c r="W177" s="68">
        <v>93321417</v>
      </c>
      <c r="X177" s="69">
        <v>29949409</v>
      </c>
      <c r="Y177" s="8">
        <v>37.823117327184526</v>
      </c>
      <c r="Z177" s="37">
        <f t="shared" si="61"/>
        <v>1479.3598</v>
      </c>
      <c r="AA177" s="65">
        <f t="shared" si="62"/>
        <v>0</v>
      </c>
      <c r="AB177" s="34">
        <f t="shared" si="63"/>
        <v>0.43202299999999999</v>
      </c>
      <c r="AC177" s="34" t="str">
        <f t="shared" si="64"/>
        <v/>
      </c>
      <c r="AD177" s="65" t="str">
        <f t="shared" si="65"/>
        <v/>
      </c>
      <c r="AE177" s="65" t="str">
        <f t="shared" si="66"/>
        <v/>
      </c>
      <c r="AF177" s="65" t="str">
        <f t="shared" si="67"/>
        <v/>
      </c>
      <c r="AG177" s="65">
        <f t="shared" si="83"/>
        <v>0</v>
      </c>
      <c r="AH177" s="34">
        <f t="shared" si="68"/>
        <v>420.67539821499997</v>
      </c>
      <c r="AI177" s="34" t="str">
        <f t="shared" si="69"/>
        <v/>
      </c>
      <c r="AJ177" s="65" t="str">
        <f t="shared" si="70"/>
        <v/>
      </c>
      <c r="AK177" s="37" t="str">
        <f t="shared" si="71"/>
        <v/>
      </c>
      <c r="AL177" s="14">
        <f t="shared" si="72"/>
        <v>420.68</v>
      </c>
      <c r="AM177" s="42">
        <f t="shared" si="73"/>
        <v>469.29</v>
      </c>
      <c r="AN177" s="60">
        <f t="shared" si="74"/>
        <v>0</v>
      </c>
      <c r="AO177" s="43">
        <f t="shared" si="75"/>
        <v>4.6442910472681925E-2</v>
      </c>
      <c r="AP177" s="66">
        <f t="shared" si="76"/>
        <v>0</v>
      </c>
      <c r="AQ177" s="18">
        <v>0</v>
      </c>
      <c r="AR177" s="66">
        <f t="shared" si="77"/>
        <v>0</v>
      </c>
      <c r="AS177" s="38">
        <f t="shared" si="78"/>
        <v>643340</v>
      </c>
      <c r="AT177" s="38">
        <f t="shared" si="79"/>
        <v>1497470.4500000002</v>
      </c>
      <c r="AU177" s="66">
        <f t="shared" si="80"/>
        <v>-643340</v>
      </c>
      <c r="AV177" s="20">
        <f t="shared" si="81"/>
        <v>0</v>
      </c>
      <c r="AX177" s="65">
        <f t="shared" si="82"/>
        <v>0</v>
      </c>
    </row>
    <row r="178" spans="1:50" ht="15" customHeight="1">
      <c r="A178" s="2">
        <v>19</v>
      </c>
      <c r="B178" s="2">
        <v>700</v>
      </c>
      <c r="C178" s="1" t="s">
        <v>510</v>
      </c>
      <c r="D178" s="35">
        <v>14830</v>
      </c>
      <c r="E178" s="66">
        <v>0</v>
      </c>
      <c r="F178" s="7">
        <v>198</v>
      </c>
      <c r="G178" s="66">
        <v>206</v>
      </c>
      <c r="H178" s="63">
        <v>2.5750000000000002</v>
      </c>
      <c r="I178" s="65">
        <v>231</v>
      </c>
      <c r="J178" s="73">
        <f t="shared" si="56"/>
        <v>1.1214</v>
      </c>
      <c r="K178" s="65">
        <v>28</v>
      </c>
      <c r="L178" s="65">
        <v>94</v>
      </c>
      <c r="M178" s="61">
        <v>30</v>
      </c>
      <c r="N178" s="41">
        <f t="shared" si="57"/>
        <v>29.787200000000002</v>
      </c>
      <c r="O178" s="41">
        <f t="shared" si="58"/>
        <v>31.914900000000003</v>
      </c>
      <c r="P178" s="3">
        <v>266</v>
      </c>
      <c r="Q178" s="3">
        <v>219</v>
      </c>
      <c r="R178" s="3">
        <v>164</v>
      </c>
      <c r="S178" s="3">
        <v>197</v>
      </c>
      <c r="T178" s="75">
        <v>198</v>
      </c>
      <c r="U178" s="74">
        <f t="shared" si="59"/>
        <v>266</v>
      </c>
      <c r="V178" s="42">
        <f t="shared" si="60"/>
        <v>22.56</v>
      </c>
      <c r="W178" s="68">
        <v>439099</v>
      </c>
      <c r="X178" s="69">
        <v>125092</v>
      </c>
      <c r="Y178" s="8">
        <v>0.29549596368786263</v>
      </c>
      <c r="Z178" s="37">
        <f t="shared" si="61"/>
        <v>670.05989999999997</v>
      </c>
      <c r="AA178" s="65">
        <f t="shared" si="62"/>
        <v>0</v>
      </c>
      <c r="AB178" s="34">
        <f t="shared" si="63"/>
        <v>0.43202299999999999</v>
      </c>
      <c r="AC178" s="34" t="str">
        <f t="shared" si="64"/>
        <v/>
      </c>
      <c r="AD178" s="65" t="str">
        <f t="shared" si="65"/>
        <v/>
      </c>
      <c r="AE178" s="65">
        <f t="shared" si="66"/>
        <v>448.90199999999999</v>
      </c>
      <c r="AF178" s="65">
        <f t="shared" si="67"/>
        <v>448.90199999999999</v>
      </c>
      <c r="AG178" s="65">
        <f t="shared" si="83"/>
        <v>0</v>
      </c>
      <c r="AH178" s="34" t="str">
        <f t="shared" si="68"/>
        <v/>
      </c>
      <c r="AI178" s="34" t="str">
        <f t="shared" si="69"/>
        <v/>
      </c>
      <c r="AJ178" s="65" t="str">
        <f t="shared" si="70"/>
        <v/>
      </c>
      <c r="AK178" s="37" t="str">
        <f t="shared" si="71"/>
        <v/>
      </c>
      <c r="AL178" s="14">
        <f t="shared" si="72"/>
        <v>448.9</v>
      </c>
      <c r="AM178" s="42">
        <f t="shared" si="73"/>
        <v>500.77</v>
      </c>
      <c r="AN178" s="60">
        <f t="shared" si="74"/>
        <v>0</v>
      </c>
      <c r="AO178" s="43">
        <f t="shared" si="75"/>
        <v>4.6442910472681925E-2</v>
      </c>
      <c r="AP178" s="66">
        <f t="shared" si="76"/>
        <v>-688.74836230987296</v>
      </c>
      <c r="AQ178" s="18">
        <v>0</v>
      </c>
      <c r="AR178" s="66">
        <f t="shared" si="77"/>
        <v>0</v>
      </c>
      <c r="AS178" s="38">
        <f t="shared" si="78"/>
        <v>2060</v>
      </c>
      <c r="AT178" s="38">
        <f t="shared" si="79"/>
        <v>6254.6</v>
      </c>
      <c r="AU178" s="66">
        <f t="shared" si="80"/>
        <v>12770</v>
      </c>
      <c r="AV178" s="20">
        <f t="shared" si="81"/>
        <v>12770</v>
      </c>
      <c r="AX178" s="65">
        <f t="shared" si="82"/>
        <v>1</v>
      </c>
    </row>
    <row r="179" spans="1:50" ht="15" customHeight="1">
      <c r="A179" s="2">
        <v>19</v>
      </c>
      <c r="B179" s="2">
        <v>800</v>
      </c>
      <c r="C179" s="1" t="s">
        <v>562</v>
      </c>
      <c r="D179" s="35">
        <v>3988</v>
      </c>
      <c r="E179" s="66">
        <v>0</v>
      </c>
      <c r="F179" s="7">
        <v>112</v>
      </c>
      <c r="G179" s="66">
        <v>114</v>
      </c>
      <c r="H179" s="63">
        <v>2.78</v>
      </c>
      <c r="I179" s="65"/>
      <c r="J179" s="73">
        <f t="shared" si="56"/>
        <v>0</v>
      </c>
      <c r="K179" s="65">
        <v>7</v>
      </c>
      <c r="L179" s="65">
        <v>32</v>
      </c>
      <c r="M179" s="61">
        <v>13</v>
      </c>
      <c r="N179" s="41">
        <f t="shared" si="57"/>
        <v>21.875</v>
      </c>
      <c r="O179" s="41">
        <f t="shared" si="58"/>
        <v>40.625</v>
      </c>
      <c r="P179" s="3">
        <v>153</v>
      </c>
      <c r="Q179" s="3">
        <v>115</v>
      </c>
      <c r="R179" s="3">
        <v>96</v>
      </c>
      <c r="S179" s="3">
        <v>116</v>
      </c>
      <c r="T179" s="75">
        <v>112</v>
      </c>
      <c r="U179" s="74">
        <f t="shared" si="59"/>
        <v>153</v>
      </c>
      <c r="V179" s="42">
        <f t="shared" si="60"/>
        <v>25.49</v>
      </c>
      <c r="W179" s="68">
        <v>95416</v>
      </c>
      <c r="X179" s="69">
        <v>54001</v>
      </c>
      <c r="Y179" s="8">
        <v>0.20726003363722148</v>
      </c>
      <c r="Z179" s="37">
        <f t="shared" si="61"/>
        <v>540.38400000000001</v>
      </c>
      <c r="AA179" s="65">
        <f t="shared" si="62"/>
        <v>0</v>
      </c>
      <c r="AB179" s="34">
        <f t="shared" si="63"/>
        <v>0.43202299999999999</v>
      </c>
      <c r="AC179" s="34" t="str">
        <f t="shared" si="64"/>
        <v/>
      </c>
      <c r="AD179" s="65" t="str">
        <f t="shared" si="65"/>
        <v/>
      </c>
      <c r="AE179" s="65">
        <f t="shared" si="66"/>
        <v>415.13799999999998</v>
      </c>
      <c r="AF179" s="65">
        <f t="shared" si="67"/>
        <v>415.13799999999998</v>
      </c>
      <c r="AG179" s="65">
        <f t="shared" si="83"/>
        <v>0</v>
      </c>
      <c r="AH179" s="34" t="str">
        <f t="shared" si="68"/>
        <v/>
      </c>
      <c r="AI179" s="34" t="str">
        <f t="shared" si="69"/>
        <v/>
      </c>
      <c r="AJ179" s="65" t="str">
        <f t="shared" si="70"/>
        <v/>
      </c>
      <c r="AK179" s="37" t="str">
        <f t="shared" si="71"/>
        <v/>
      </c>
      <c r="AL179" s="14">
        <f t="shared" si="72"/>
        <v>415.14</v>
      </c>
      <c r="AM179" s="42">
        <f t="shared" si="73"/>
        <v>463.11</v>
      </c>
      <c r="AN179" s="60">
        <f t="shared" si="74"/>
        <v>11573</v>
      </c>
      <c r="AO179" s="43">
        <f t="shared" si="75"/>
        <v>4.6442910472681925E-2</v>
      </c>
      <c r="AP179" s="66">
        <f t="shared" si="76"/>
        <v>352.26947593529241</v>
      </c>
      <c r="AQ179" s="18">
        <v>0</v>
      </c>
      <c r="AR179" s="66">
        <f t="shared" si="77"/>
        <v>4340</v>
      </c>
      <c r="AS179" s="38">
        <f t="shared" si="78"/>
        <v>1140</v>
      </c>
      <c r="AT179" s="38">
        <f t="shared" si="79"/>
        <v>2700.05</v>
      </c>
      <c r="AU179" s="66">
        <f t="shared" si="80"/>
        <v>2848</v>
      </c>
      <c r="AV179" s="20">
        <f t="shared" si="81"/>
        <v>4340</v>
      </c>
      <c r="AX179" s="65">
        <f t="shared" si="82"/>
        <v>1</v>
      </c>
    </row>
    <row r="180" spans="1:50" ht="15" customHeight="1">
      <c r="A180" s="2">
        <v>19</v>
      </c>
      <c r="B180" s="2">
        <v>900</v>
      </c>
      <c r="C180" s="1" t="s">
        <v>637</v>
      </c>
      <c r="D180" s="35">
        <v>33423</v>
      </c>
      <c r="E180" s="66">
        <v>0</v>
      </c>
      <c r="F180" s="7">
        <v>436</v>
      </c>
      <c r="G180" s="66">
        <v>470</v>
      </c>
      <c r="H180" s="63">
        <v>2.67</v>
      </c>
      <c r="I180" s="65">
        <v>126</v>
      </c>
      <c r="J180" s="73">
        <f t="shared" si="56"/>
        <v>0.2681</v>
      </c>
      <c r="K180" s="65">
        <v>46</v>
      </c>
      <c r="L180" s="65">
        <v>170</v>
      </c>
      <c r="M180" s="61">
        <v>26</v>
      </c>
      <c r="N180" s="41">
        <f t="shared" si="57"/>
        <v>27.058799999999998</v>
      </c>
      <c r="O180" s="41">
        <f t="shared" si="58"/>
        <v>15.2941</v>
      </c>
      <c r="P180" s="3">
        <v>350</v>
      </c>
      <c r="Q180" s="3">
        <v>351</v>
      </c>
      <c r="R180" s="3">
        <v>331</v>
      </c>
      <c r="S180" s="3">
        <v>318</v>
      </c>
      <c r="T180" s="75">
        <v>436</v>
      </c>
      <c r="U180" s="74">
        <f t="shared" si="59"/>
        <v>436</v>
      </c>
      <c r="V180" s="42">
        <f t="shared" si="60"/>
        <v>0</v>
      </c>
      <c r="W180" s="68">
        <v>524379</v>
      </c>
      <c r="X180" s="69">
        <v>111782</v>
      </c>
      <c r="Y180" s="8">
        <v>1.0269572677556806</v>
      </c>
      <c r="Z180" s="37">
        <f t="shared" si="61"/>
        <v>424.55520000000001</v>
      </c>
      <c r="AA180" s="65">
        <f t="shared" si="62"/>
        <v>0</v>
      </c>
      <c r="AB180" s="34">
        <f t="shared" si="63"/>
        <v>0.43202299999999999</v>
      </c>
      <c r="AC180" s="34" t="str">
        <f t="shared" si="64"/>
        <v/>
      </c>
      <c r="AD180" s="65" t="str">
        <f t="shared" si="65"/>
        <v/>
      </c>
      <c r="AE180" s="65">
        <f t="shared" si="66"/>
        <v>545.79</v>
      </c>
      <c r="AF180" s="65">
        <f t="shared" si="67"/>
        <v>545.79</v>
      </c>
      <c r="AG180" s="65">
        <f t="shared" si="83"/>
        <v>0</v>
      </c>
      <c r="AH180" s="34" t="str">
        <f t="shared" si="68"/>
        <v/>
      </c>
      <c r="AI180" s="34" t="str">
        <f t="shared" si="69"/>
        <v/>
      </c>
      <c r="AJ180" s="65" t="str">
        <f t="shared" si="70"/>
        <v/>
      </c>
      <c r="AK180" s="37" t="str">
        <f t="shared" si="71"/>
        <v/>
      </c>
      <c r="AL180" s="14">
        <f t="shared" si="72"/>
        <v>545.79</v>
      </c>
      <c r="AM180" s="42">
        <f t="shared" si="73"/>
        <v>608.86</v>
      </c>
      <c r="AN180" s="60">
        <f t="shared" si="74"/>
        <v>59620</v>
      </c>
      <c r="AO180" s="43">
        <f t="shared" si="75"/>
        <v>4.6442910472681925E-2</v>
      </c>
      <c r="AP180" s="66">
        <f t="shared" si="76"/>
        <v>1216.6649256528483</v>
      </c>
      <c r="AQ180" s="18">
        <v>0</v>
      </c>
      <c r="AR180" s="66">
        <f t="shared" si="77"/>
        <v>34640</v>
      </c>
      <c r="AS180" s="38">
        <f t="shared" si="78"/>
        <v>4700</v>
      </c>
      <c r="AT180" s="38">
        <f t="shared" si="79"/>
        <v>5589.1</v>
      </c>
      <c r="AU180" s="66">
        <f t="shared" si="80"/>
        <v>28723</v>
      </c>
      <c r="AV180" s="20">
        <f t="shared" si="81"/>
        <v>34640</v>
      </c>
      <c r="AX180" s="65">
        <f t="shared" si="82"/>
        <v>1</v>
      </c>
    </row>
    <row r="181" spans="1:50" ht="15" customHeight="1">
      <c r="A181" s="2">
        <v>19</v>
      </c>
      <c r="B181" s="2">
        <v>1000</v>
      </c>
      <c r="C181" s="1" t="s">
        <v>663</v>
      </c>
      <c r="D181" s="35">
        <v>0</v>
      </c>
      <c r="E181" s="66">
        <v>0</v>
      </c>
      <c r="F181" s="7">
        <v>21874</v>
      </c>
      <c r="G181" s="66">
        <v>24342</v>
      </c>
      <c r="H181" s="63">
        <v>2.8220000000000001</v>
      </c>
      <c r="I181" s="65">
        <v>6874</v>
      </c>
      <c r="J181" s="73">
        <f t="shared" si="56"/>
        <v>0.28239999999999998</v>
      </c>
      <c r="K181" s="65">
        <v>145</v>
      </c>
      <c r="L181" s="65">
        <v>8484</v>
      </c>
      <c r="M181" s="61">
        <v>750</v>
      </c>
      <c r="N181" s="41">
        <f t="shared" si="57"/>
        <v>1.7090999999999998</v>
      </c>
      <c r="O181" s="41">
        <f t="shared" si="58"/>
        <v>8.8401999999999994</v>
      </c>
      <c r="P181" s="3">
        <v>1337</v>
      </c>
      <c r="Q181" s="3">
        <v>5083</v>
      </c>
      <c r="R181" s="3">
        <v>8622</v>
      </c>
      <c r="S181" s="3">
        <v>14619</v>
      </c>
      <c r="T181" s="74">
        <v>21874</v>
      </c>
      <c r="U181" s="74">
        <f t="shared" si="59"/>
        <v>21874</v>
      </c>
      <c r="V181" s="42">
        <f t="shared" si="60"/>
        <v>0</v>
      </c>
      <c r="W181" s="68">
        <v>32703460</v>
      </c>
      <c r="X181" s="69">
        <v>12320690</v>
      </c>
      <c r="Y181" s="8">
        <v>35.210626458500968</v>
      </c>
      <c r="Z181" s="37">
        <f t="shared" si="61"/>
        <v>621.23289999999997</v>
      </c>
      <c r="AA181" s="65">
        <f t="shared" si="62"/>
        <v>0</v>
      </c>
      <c r="AB181" s="34">
        <f t="shared" si="63"/>
        <v>0.43202299999999999</v>
      </c>
      <c r="AC181" s="34" t="str">
        <f t="shared" si="64"/>
        <v/>
      </c>
      <c r="AD181" s="65" t="str">
        <f t="shared" si="65"/>
        <v/>
      </c>
      <c r="AE181" s="65" t="str">
        <f t="shared" si="66"/>
        <v/>
      </c>
      <c r="AF181" s="65" t="str">
        <f t="shared" si="67"/>
        <v/>
      </c>
      <c r="AG181" s="65">
        <f t="shared" si="83"/>
        <v>0</v>
      </c>
      <c r="AH181" s="34">
        <f t="shared" si="68"/>
        <v>424.17769480999993</v>
      </c>
      <c r="AI181" s="34" t="str">
        <f t="shared" si="69"/>
        <v/>
      </c>
      <c r="AJ181" s="65" t="str">
        <f t="shared" si="70"/>
        <v/>
      </c>
      <c r="AK181" s="37" t="str">
        <f t="shared" si="71"/>
        <v/>
      </c>
      <c r="AL181" s="14">
        <f t="shared" si="72"/>
        <v>424.18</v>
      </c>
      <c r="AM181" s="42">
        <f t="shared" si="73"/>
        <v>473.19</v>
      </c>
      <c r="AN181" s="60">
        <f t="shared" si="74"/>
        <v>0</v>
      </c>
      <c r="AO181" s="43">
        <f t="shared" si="75"/>
        <v>4.6442910472681925E-2</v>
      </c>
      <c r="AP181" s="66">
        <f t="shared" si="76"/>
        <v>0</v>
      </c>
      <c r="AQ181" s="18">
        <v>0</v>
      </c>
      <c r="AR181" s="66">
        <f t="shared" si="77"/>
        <v>0</v>
      </c>
      <c r="AS181" s="38">
        <f t="shared" si="78"/>
        <v>243420</v>
      </c>
      <c r="AT181" s="38">
        <f t="shared" si="79"/>
        <v>616034.5</v>
      </c>
      <c r="AU181" s="66">
        <f t="shared" si="80"/>
        <v>-243420</v>
      </c>
      <c r="AV181" s="20">
        <f t="shared" si="81"/>
        <v>0</v>
      </c>
      <c r="AX181" s="65">
        <f t="shared" si="82"/>
        <v>0</v>
      </c>
    </row>
    <row r="182" spans="1:50" ht="15" customHeight="1">
      <c r="A182" s="2">
        <v>19</v>
      </c>
      <c r="B182" s="2">
        <v>1100</v>
      </c>
      <c r="C182" s="1" t="s">
        <v>707</v>
      </c>
      <c r="D182" s="35">
        <v>2706629</v>
      </c>
      <c r="E182" s="66">
        <v>0</v>
      </c>
      <c r="F182" s="7">
        <v>20160</v>
      </c>
      <c r="G182" s="66">
        <v>20878</v>
      </c>
      <c r="H182" s="63">
        <v>2.4700000000000002</v>
      </c>
      <c r="I182" s="65">
        <v>6605</v>
      </c>
      <c r="J182" s="73">
        <f t="shared" si="56"/>
        <v>0.31640000000000001</v>
      </c>
      <c r="K182" s="65">
        <v>2160</v>
      </c>
      <c r="L182" s="65">
        <v>8397</v>
      </c>
      <c r="M182" s="61">
        <v>4258</v>
      </c>
      <c r="N182" s="41">
        <f t="shared" si="57"/>
        <v>25.723499999999998</v>
      </c>
      <c r="O182" s="41">
        <f t="shared" si="58"/>
        <v>50.708600000000004</v>
      </c>
      <c r="P182" s="3">
        <v>25016</v>
      </c>
      <c r="Q182" s="3">
        <v>21235</v>
      </c>
      <c r="R182" s="3">
        <v>20197</v>
      </c>
      <c r="S182" s="3">
        <v>20167</v>
      </c>
      <c r="T182" s="74">
        <v>20160</v>
      </c>
      <c r="U182" s="74">
        <f t="shared" si="59"/>
        <v>25016</v>
      </c>
      <c r="V182" s="42">
        <f t="shared" si="60"/>
        <v>16.54</v>
      </c>
      <c r="W182" s="68">
        <v>21445045</v>
      </c>
      <c r="X182" s="69">
        <v>12213314</v>
      </c>
      <c r="Y182" s="8">
        <v>6.1344021671142874</v>
      </c>
      <c r="Z182" s="37">
        <f t="shared" si="61"/>
        <v>3286.3838000000001</v>
      </c>
      <c r="AA182" s="65">
        <f t="shared" si="62"/>
        <v>0</v>
      </c>
      <c r="AB182" s="34">
        <f t="shared" si="63"/>
        <v>0.43202299999999999</v>
      </c>
      <c r="AC182" s="34" t="str">
        <f t="shared" si="64"/>
        <v/>
      </c>
      <c r="AD182" s="65" t="str">
        <f t="shared" si="65"/>
        <v/>
      </c>
      <c r="AE182" s="65" t="str">
        <f t="shared" si="66"/>
        <v/>
      </c>
      <c r="AF182" s="65" t="str">
        <f t="shared" si="67"/>
        <v/>
      </c>
      <c r="AG182" s="65">
        <f t="shared" si="83"/>
        <v>0</v>
      </c>
      <c r="AH182" s="34">
        <f t="shared" si="68"/>
        <v>587.51029822999988</v>
      </c>
      <c r="AI182" s="34" t="str">
        <f t="shared" si="69"/>
        <v/>
      </c>
      <c r="AJ182" s="65" t="str">
        <f t="shared" si="70"/>
        <v/>
      </c>
      <c r="AK182" s="37" t="str">
        <f t="shared" si="71"/>
        <v/>
      </c>
      <c r="AL182" s="14">
        <f t="shared" si="72"/>
        <v>587.51</v>
      </c>
      <c r="AM182" s="42">
        <f t="shared" si="73"/>
        <v>655.4</v>
      </c>
      <c r="AN182" s="60">
        <f t="shared" si="74"/>
        <v>4418689</v>
      </c>
      <c r="AO182" s="43">
        <f t="shared" si="75"/>
        <v>4.6442910472681925E-2</v>
      </c>
      <c r="AP182" s="66">
        <f t="shared" si="76"/>
        <v>79513.049303859822</v>
      </c>
      <c r="AQ182" s="18">
        <v>0</v>
      </c>
      <c r="AR182" s="66">
        <f t="shared" si="77"/>
        <v>2786142</v>
      </c>
      <c r="AS182" s="38">
        <f t="shared" si="78"/>
        <v>208780</v>
      </c>
      <c r="AT182" s="38">
        <f t="shared" si="79"/>
        <v>610665.70000000007</v>
      </c>
      <c r="AU182" s="66">
        <f t="shared" si="80"/>
        <v>2497849</v>
      </c>
      <c r="AV182" s="20">
        <f t="shared" si="81"/>
        <v>2786142</v>
      </c>
      <c r="AX182" s="65">
        <f t="shared" si="82"/>
        <v>1</v>
      </c>
    </row>
    <row r="183" spans="1:50" ht="15" customHeight="1">
      <c r="A183" s="2">
        <v>19</v>
      </c>
      <c r="B183" s="2">
        <v>1200</v>
      </c>
      <c r="C183" s="1" t="s">
        <v>779</v>
      </c>
      <c r="D183" s="35">
        <v>23347</v>
      </c>
      <c r="E183" s="66">
        <v>0</v>
      </c>
      <c r="F183" s="7">
        <v>419</v>
      </c>
      <c r="G183" s="66">
        <v>439</v>
      </c>
      <c r="H183" s="63">
        <v>2.7250000000000001</v>
      </c>
      <c r="I183" s="65">
        <v>113</v>
      </c>
      <c r="J183" s="73">
        <f t="shared" si="56"/>
        <v>0.25740000000000002</v>
      </c>
      <c r="K183" s="65">
        <v>15</v>
      </c>
      <c r="L183" s="65">
        <v>174</v>
      </c>
      <c r="M183" s="61">
        <v>80</v>
      </c>
      <c r="N183" s="41">
        <f t="shared" si="57"/>
        <v>8.6207000000000011</v>
      </c>
      <c r="O183" s="41">
        <f t="shared" si="58"/>
        <v>45.977000000000004</v>
      </c>
      <c r="P183" s="3">
        <v>359</v>
      </c>
      <c r="Q183" s="3">
        <v>438</v>
      </c>
      <c r="R183" s="3">
        <v>510</v>
      </c>
      <c r="S183" s="3">
        <v>437</v>
      </c>
      <c r="T183" s="75">
        <v>419</v>
      </c>
      <c r="U183" s="74">
        <f t="shared" si="59"/>
        <v>510</v>
      </c>
      <c r="V183" s="42">
        <f t="shared" si="60"/>
        <v>13.92</v>
      </c>
      <c r="W183" s="68">
        <v>450990</v>
      </c>
      <c r="X183" s="69">
        <v>197003</v>
      </c>
      <c r="Y183" s="8">
        <v>0.96849367641857798</v>
      </c>
      <c r="Z183" s="37">
        <f t="shared" si="61"/>
        <v>432.63060000000002</v>
      </c>
      <c r="AA183" s="65">
        <f t="shared" si="62"/>
        <v>0</v>
      </c>
      <c r="AB183" s="34">
        <f t="shared" si="63"/>
        <v>0.43202299999999999</v>
      </c>
      <c r="AC183" s="34" t="str">
        <f t="shared" si="64"/>
        <v/>
      </c>
      <c r="AD183" s="65" t="str">
        <f t="shared" si="65"/>
        <v/>
      </c>
      <c r="AE183" s="65">
        <f t="shared" si="66"/>
        <v>534.41300000000001</v>
      </c>
      <c r="AF183" s="65">
        <f t="shared" si="67"/>
        <v>534.41300000000001</v>
      </c>
      <c r="AG183" s="65">
        <f t="shared" si="83"/>
        <v>0</v>
      </c>
      <c r="AH183" s="34" t="str">
        <f t="shared" si="68"/>
        <v/>
      </c>
      <c r="AI183" s="34" t="str">
        <f t="shared" si="69"/>
        <v/>
      </c>
      <c r="AJ183" s="65" t="str">
        <f t="shared" si="70"/>
        <v/>
      </c>
      <c r="AK183" s="37" t="str">
        <f t="shared" si="71"/>
        <v/>
      </c>
      <c r="AL183" s="14">
        <f t="shared" si="72"/>
        <v>534.41</v>
      </c>
      <c r="AM183" s="42">
        <f t="shared" si="73"/>
        <v>596.16</v>
      </c>
      <c r="AN183" s="60">
        <f t="shared" si="74"/>
        <v>66876</v>
      </c>
      <c r="AO183" s="43">
        <f t="shared" si="75"/>
        <v>4.6442910472681925E-2</v>
      </c>
      <c r="AP183" s="66">
        <f t="shared" si="76"/>
        <v>2021.6134499653715</v>
      </c>
      <c r="AQ183" s="18">
        <v>0</v>
      </c>
      <c r="AR183" s="66">
        <f t="shared" si="77"/>
        <v>25369</v>
      </c>
      <c r="AS183" s="38">
        <f t="shared" si="78"/>
        <v>4390</v>
      </c>
      <c r="AT183" s="38">
        <f t="shared" si="79"/>
        <v>9850.1500000000015</v>
      </c>
      <c r="AU183" s="66">
        <f t="shared" si="80"/>
        <v>18957</v>
      </c>
      <c r="AV183" s="20">
        <f t="shared" si="81"/>
        <v>25369</v>
      </c>
      <c r="AX183" s="65">
        <f t="shared" si="82"/>
        <v>1</v>
      </c>
    </row>
    <row r="184" spans="1:50" ht="15" customHeight="1">
      <c r="A184" s="2">
        <v>19</v>
      </c>
      <c r="B184" s="2">
        <v>1300</v>
      </c>
      <c r="C184" s="1" t="s">
        <v>816</v>
      </c>
      <c r="D184" s="35">
        <v>1457291</v>
      </c>
      <c r="E184" s="66">
        <v>0</v>
      </c>
      <c r="F184" s="7">
        <v>19540</v>
      </c>
      <c r="G184" s="66">
        <v>21053</v>
      </c>
      <c r="H184" s="63">
        <v>2.294</v>
      </c>
      <c r="I184" s="65">
        <v>8156</v>
      </c>
      <c r="J184" s="73">
        <f t="shared" si="56"/>
        <v>0.38740000000000002</v>
      </c>
      <c r="K184" s="65">
        <v>1107</v>
      </c>
      <c r="L184" s="65">
        <v>8494</v>
      </c>
      <c r="M184" s="61">
        <v>3627</v>
      </c>
      <c r="N184" s="41">
        <f t="shared" si="57"/>
        <v>13.0327</v>
      </c>
      <c r="O184" s="41">
        <f t="shared" si="58"/>
        <v>42.700700000000005</v>
      </c>
      <c r="P184" s="3">
        <v>18802</v>
      </c>
      <c r="Q184" s="3">
        <v>18527</v>
      </c>
      <c r="R184" s="3">
        <v>19248</v>
      </c>
      <c r="S184" s="3">
        <v>19405</v>
      </c>
      <c r="T184" s="74">
        <v>19540</v>
      </c>
      <c r="U184" s="74">
        <f t="shared" si="59"/>
        <v>19540</v>
      </c>
      <c r="V184" s="42">
        <f t="shared" si="60"/>
        <v>0</v>
      </c>
      <c r="W184" s="68">
        <v>22792892</v>
      </c>
      <c r="X184" s="69">
        <v>15773705</v>
      </c>
      <c r="Y184" s="8">
        <v>5.0180900452048425</v>
      </c>
      <c r="Z184" s="37">
        <f t="shared" si="61"/>
        <v>3893.9117999999999</v>
      </c>
      <c r="AA184" s="65">
        <f t="shared" si="62"/>
        <v>0</v>
      </c>
      <c r="AB184" s="34">
        <f t="shared" si="63"/>
        <v>0.43202299999999999</v>
      </c>
      <c r="AC184" s="34" t="str">
        <f t="shared" si="64"/>
        <v/>
      </c>
      <c r="AD184" s="65" t="str">
        <f t="shared" si="65"/>
        <v/>
      </c>
      <c r="AE184" s="65" t="str">
        <f t="shared" si="66"/>
        <v/>
      </c>
      <c r="AF184" s="65" t="str">
        <f t="shared" si="67"/>
        <v/>
      </c>
      <c r="AG184" s="65">
        <f t="shared" si="83"/>
        <v>0</v>
      </c>
      <c r="AH184" s="34">
        <f t="shared" si="68"/>
        <v>528.62659430999997</v>
      </c>
      <c r="AI184" s="34" t="str">
        <f t="shared" si="69"/>
        <v/>
      </c>
      <c r="AJ184" s="65" t="str">
        <f t="shared" si="70"/>
        <v/>
      </c>
      <c r="AK184" s="37" t="str">
        <f t="shared" si="71"/>
        <v/>
      </c>
      <c r="AL184" s="14">
        <f t="shared" si="72"/>
        <v>528.63</v>
      </c>
      <c r="AM184" s="42">
        <f t="shared" si="73"/>
        <v>589.71</v>
      </c>
      <c r="AN184" s="60">
        <f t="shared" si="74"/>
        <v>2568111</v>
      </c>
      <c r="AO184" s="43">
        <f t="shared" si="75"/>
        <v>4.6442910472681925E-2</v>
      </c>
      <c r="AP184" s="66">
        <f t="shared" si="76"/>
        <v>51589.713811264533</v>
      </c>
      <c r="AQ184" s="18">
        <v>0</v>
      </c>
      <c r="AR184" s="66">
        <f t="shared" si="77"/>
        <v>1508881</v>
      </c>
      <c r="AS184" s="38">
        <f t="shared" si="78"/>
        <v>210530</v>
      </c>
      <c r="AT184" s="38">
        <f t="shared" si="79"/>
        <v>788685.25</v>
      </c>
      <c r="AU184" s="66">
        <f t="shared" si="80"/>
        <v>1246761</v>
      </c>
      <c r="AV184" s="20">
        <f t="shared" si="81"/>
        <v>1508881</v>
      </c>
      <c r="AX184" s="65">
        <f t="shared" si="82"/>
        <v>1</v>
      </c>
    </row>
    <row r="185" spans="1:50" ht="15" customHeight="1">
      <c r="A185" s="2">
        <v>19</v>
      </c>
      <c r="B185" s="2">
        <v>1400</v>
      </c>
      <c r="C185" s="1" t="s">
        <v>455</v>
      </c>
      <c r="D185" s="35">
        <v>0</v>
      </c>
      <c r="E185" s="66">
        <v>0</v>
      </c>
      <c r="F185" s="7">
        <v>623</v>
      </c>
      <c r="G185" s="66">
        <v>947</v>
      </c>
      <c r="H185" s="63">
        <v>1.6</v>
      </c>
      <c r="I185" s="65">
        <v>503</v>
      </c>
      <c r="J185" s="73">
        <f t="shared" si="56"/>
        <v>0.53120000000000001</v>
      </c>
      <c r="K185" s="65">
        <v>8</v>
      </c>
      <c r="L185" s="65">
        <v>624</v>
      </c>
      <c r="M185" s="61">
        <v>35</v>
      </c>
      <c r="N185" s="41">
        <f t="shared" si="57"/>
        <v>1.2821</v>
      </c>
      <c r="O185" s="41">
        <f t="shared" si="58"/>
        <v>5.609</v>
      </c>
      <c r="P185" s="3">
        <v>322</v>
      </c>
      <c r="Q185" s="3">
        <v>417</v>
      </c>
      <c r="R185" s="3">
        <v>506</v>
      </c>
      <c r="S185" s="3">
        <v>552</v>
      </c>
      <c r="T185" s="75">
        <v>623</v>
      </c>
      <c r="U185" s="74">
        <f t="shared" si="59"/>
        <v>623</v>
      </c>
      <c r="V185" s="42">
        <f t="shared" si="60"/>
        <v>0</v>
      </c>
      <c r="W185" s="68">
        <v>1949109</v>
      </c>
      <c r="X185" s="69">
        <v>523984</v>
      </c>
      <c r="Y185" s="8">
        <v>0.86465612968090977</v>
      </c>
      <c r="Z185" s="37">
        <f t="shared" si="61"/>
        <v>720.51760000000002</v>
      </c>
      <c r="AA185" s="65">
        <f t="shared" si="62"/>
        <v>0</v>
      </c>
      <c r="AB185" s="34">
        <f t="shared" si="63"/>
        <v>0.43202299999999999</v>
      </c>
      <c r="AC185" s="34" t="str">
        <f t="shared" si="64"/>
        <v/>
      </c>
      <c r="AD185" s="65" t="str">
        <f t="shared" si="65"/>
        <v/>
      </c>
      <c r="AE185" s="65">
        <f t="shared" si="66"/>
        <v>720.84899999999993</v>
      </c>
      <c r="AF185" s="65">
        <f t="shared" si="67"/>
        <v>630</v>
      </c>
      <c r="AG185" s="65">
        <f t="shared" si="83"/>
        <v>0</v>
      </c>
      <c r="AH185" s="34" t="str">
        <f t="shared" si="68"/>
        <v/>
      </c>
      <c r="AI185" s="34" t="str">
        <f t="shared" si="69"/>
        <v/>
      </c>
      <c r="AJ185" s="65" t="str">
        <f t="shared" si="70"/>
        <v/>
      </c>
      <c r="AK185" s="37" t="str">
        <f t="shared" si="71"/>
        <v/>
      </c>
      <c r="AL185" s="14">
        <f t="shared" si="72"/>
        <v>630</v>
      </c>
      <c r="AM185" s="42">
        <f t="shared" si="73"/>
        <v>702.8</v>
      </c>
      <c r="AN185" s="60">
        <f t="shared" si="74"/>
        <v>0</v>
      </c>
      <c r="AO185" s="43">
        <f t="shared" si="75"/>
        <v>4.6442910472681925E-2</v>
      </c>
      <c r="AP185" s="66">
        <f t="shared" si="76"/>
        <v>0</v>
      </c>
      <c r="AQ185" s="18">
        <v>0</v>
      </c>
      <c r="AR185" s="66">
        <f t="shared" si="77"/>
        <v>0</v>
      </c>
      <c r="AS185" s="38">
        <f t="shared" si="78"/>
        <v>9470</v>
      </c>
      <c r="AT185" s="38">
        <f t="shared" si="79"/>
        <v>26199.200000000001</v>
      </c>
      <c r="AU185" s="66">
        <f t="shared" si="80"/>
        <v>-9470</v>
      </c>
      <c r="AV185" s="20">
        <f t="shared" si="81"/>
        <v>0</v>
      </c>
      <c r="AX185" s="65">
        <f t="shared" si="82"/>
        <v>0</v>
      </c>
    </row>
    <row r="186" spans="1:50" ht="15" customHeight="1">
      <c r="A186" s="2">
        <v>19</v>
      </c>
      <c r="B186" s="2">
        <v>1500</v>
      </c>
      <c r="C186" s="1" t="s">
        <v>514</v>
      </c>
      <c r="D186" s="35">
        <v>0</v>
      </c>
      <c r="E186" s="66">
        <v>0</v>
      </c>
      <c r="F186" s="7">
        <v>125</v>
      </c>
      <c r="G186" s="66">
        <v>137</v>
      </c>
      <c r="H186" s="63">
        <v>2.4039999999999999</v>
      </c>
      <c r="I186" s="65">
        <v>97</v>
      </c>
      <c r="J186" s="73">
        <f t="shared" si="56"/>
        <v>0.70799999999999996</v>
      </c>
      <c r="K186" s="65">
        <v>16</v>
      </c>
      <c r="L186" s="65">
        <v>59</v>
      </c>
      <c r="M186" s="61">
        <v>31</v>
      </c>
      <c r="N186" s="41">
        <f t="shared" si="57"/>
        <v>27.118599999999997</v>
      </c>
      <c r="O186" s="41">
        <f t="shared" si="58"/>
        <v>52.542400000000001</v>
      </c>
      <c r="P186" s="3">
        <v>192</v>
      </c>
      <c r="Q186" s="3">
        <v>179</v>
      </c>
      <c r="R186" s="3">
        <v>135</v>
      </c>
      <c r="S186" s="3">
        <v>135</v>
      </c>
      <c r="T186" s="75">
        <v>125</v>
      </c>
      <c r="U186" s="74">
        <f t="shared" si="59"/>
        <v>192</v>
      </c>
      <c r="V186" s="42">
        <f t="shared" si="60"/>
        <v>28.65</v>
      </c>
      <c r="W186" s="68">
        <v>223198</v>
      </c>
      <c r="X186" s="69">
        <v>66633</v>
      </c>
      <c r="Y186" s="8">
        <v>1.8023782349570732</v>
      </c>
      <c r="Z186" s="37">
        <f t="shared" si="61"/>
        <v>69.352800000000002</v>
      </c>
      <c r="AA186" s="65">
        <f t="shared" si="62"/>
        <v>0</v>
      </c>
      <c r="AB186" s="34">
        <f t="shared" si="63"/>
        <v>0.43202299999999999</v>
      </c>
      <c r="AC186" s="34" t="str">
        <f t="shared" si="64"/>
        <v/>
      </c>
      <c r="AD186" s="65" t="str">
        <f t="shared" si="65"/>
        <v/>
      </c>
      <c r="AE186" s="65">
        <f t="shared" si="66"/>
        <v>423.57900000000001</v>
      </c>
      <c r="AF186" s="65">
        <f t="shared" si="67"/>
        <v>423.57900000000001</v>
      </c>
      <c r="AG186" s="65">
        <f t="shared" si="83"/>
        <v>0</v>
      </c>
      <c r="AH186" s="34" t="str">
        <f t="shared" si="68"/>
        <v/>
      </c>
      <c r="AI186" s="34" t="str">
        <f t="shared" si="69"/>
        <v/>
      </c>
      <c r="AJ186" s="65" t="str">
        <f t="shared" si="70"/>
        <v/>
      </c>
      <c r="AK186" s="37" t="str">
        <f t="shared" si="71"/>
        <v/>
      </c>
      <c r="AL186" s="14">
        <f t="shared" si="72"/>
        <v>423.58</v>
      </c>
      <c r="AM186" s="42">
        <f t="shared" si="73"/>
        <v>472.53</v>
      </c>
      <c r="AN186" s="60">
        <f t="shared" si="74"/>
        <v>0</v>
      </c>
      <c r="AO186" s="43">
        <f t="shared" si="75"/>
        <v>4.6442910472681925E-2</v>
      </c>
      <c r="AP186" s="66">
        <f t="shared" si="76"/>
        <v>0</v>
      </c>
      <c r="AQ186" s="18">
        <v>0</v>
      </c>
      <c r="AR186" s="66">
        <f t="shared" si="77"/>
        <v>0</v>
      </c>
      <c r="AS186" s="38">
        <f t="shared" si="78"/>
        <v>1370</v>
      </c>
      <c r="AT186" s="38">
        <f t="shared" si="79"/>
        <v>3331.65</v>
      </c>
      <c r="AU186" s="66">
        <f t="shared" si="80"/>
        <v>-1370</v>
      </c>
      <c r="AV186" s="20">
        <f t="shared" si="81"/>
        <v>0</v>
      </c>
      <c r="AX186" s="65">
        <f t="shared" si="82"/>
        <v>0</v>
      </c>
    </row>
    <row r="187" spans="1:50" ht="15" customHeight="1">
      <c r="A187" s="2">
        <v>19</v>
      </c>
      <c r="B187" s="2">
        <v>1600</v>
      </c>
      <c r="C187" s="1" t="s">
        <v>511</v>
      </c>
      <c r="D187" s="35">
        <v>0</v>
      </c>
      <c r="E187" s="66">
        <v>0</v>
      </c>
      <c r="F187" s="7">
        <v>11071</v>
      </c>
      <c r="G187" s="66">
        <v>11392</v>
      </c>
      <c r="H187" s="63">
        <v>2.46</v>
      </c>
      <c r="I187" s="65">
        <v>11218</v>
      </c>
      <c r="J187" s="73">
        <f t="shared" si="56"/>
        <v>0.98470000000000002</v>
      </c>
      <c r="K187" s="65">
        <v>238</v>
      </c>
      <c r="L187" s="65">
        <v>4701</v>
      </c>
      <c r="M187" s="61">
        <v>1278</v>
      </c>
      <c r="N187" s="41">
        <f t="shared" si="57"/>
        <v>5.0628000000000002</v>
      </c>
      <c r="O187" s="41">
        <f t="shared" si="58"/>
        <v>27.185700000000001</v>
      </c>
      <c r="P187" s="3">
        <v>6565</v>
      </c>
      <c r="Q187" s="3">
        <v>7288</v>
      </c>
      <c r="R187" s="3">
        <v>9431</v>
      </c>
      <c r="S187" s="3">
        <v>11434</v>
      </c>
      <c r="T187" s="74">
        <v>11071</v>
      </c>
      <c r="U187" s="74">
        <f t="shared" si="59"/>
        <v>11434</v>
      </c>
      <c r="V187" s="42">
        <f t="shared" si="60"/>
        <v>0.37</v>
      </c>
      <c r="W187" s="68">
        <v>24166954</v>
      </c>
      <c r="X187" s="69">
        <v>9435382</v>
      </c>
      <c r="Y187" s="8">
        <v>10.120140711076653</v>
      </c>
      <c r="Z187" s="37">
        <f t="shared" si="61"/>
        <v>1093.9571000000001</v>
      </c>
      <c r="AA187" s="65">
        <f t="shared" si="62"/>
        <v>0</v>
      </c>
      <c r="AB187" s="34">
        <f t="shared" si="63"/>
        <v>0.43202299999999999</v>
      </c>
      <c r="AC187" s="34" t="str">
        <f t="shared" si="64"/>
        <v/>
      </c>
      <c r="AD187" s="65" t="str">
        <f t="shared" si="65"/>
        <v/>
      </c>
      <c r="AE187" s="65" t="str">
        <f t="shared" si="66"/>
        <v/>
      </c>
      <c r="AF187" s="65" t="str">
        <f t="shared" si="67"/>
        <v/>
      </c>
      <c r="AG187" s="65">
        <f t="shared" si="83"/>
        <v>0</v>
      </c>
      <c r="AH187" s="34">
        <f t="shared" si="68"/>
        <v>591.82991408499993</v>
      </c>
      <c r="AI187" s="34" t="str">
        <f t="shared" si="69"/>
        <v/>
      </c>
      <c r="AJ187" s="65" t="str">
        <f t="shared" si="70"/>
        <v/>
      </c>
      <c r="AK187" s="37" t="str">
        <f t="shared" si="71"/>
        <v/>
      </c>
      <c r="AL187" s="14">
        <f t="shared" si="72"/>
        <v>591.83000000000004</v>
      </c>
      <c r="AM187" s="42">
        <f t="shared" si="73"/>
        <v>660.22</v>
      </c>
      <c r="AN187" s="60">
        <f t="shared" si="74"/>
        <v>0</v>
      </c>
      <c r="AO187" s="43">
        <f t="shared" si="75"/>
        <v>4.6442910472681925E-2</v>
      </c>
      <c r="AP187" s="66">
        <f t="shared" si="76"/>
        <v>0</v>
      </c>
      <c r="AQ187" s="18">
        <v>0</v>
      </c>
      <c r="AR187" s="66">
        <f t="shared" si="77"/>
        <v>0</v>
      </c>
      <c r="AS187" s="38">
        <f t="shared" si="78"/>
        <v>113920</v>
      </c>
      <c r="AT187" s="38">
        <f t="shared" si="79"/>
        <v>471769.10000000003</v>
      </c>
      <c r="AU187" s="66">
        <f t="shared" si="80"/>
        <v>-113920</v>
      </c>
      <c r="AV187" s="20">
        <f t="shared" si="81"/>
        <v>0</v>
      </c>
      <c r="AX187" s="65">
        <f t="shared" si="82"/>
        <v>0</v>
      </c>
    </row>
    <row r="188" spans="1:50" ht="15" customHeight="1">
      <c r="A188" s="2">
        <v>19</v>
      </c>
      <c r="B188" s="2">
        <v>1700</v>
      </c>
      <c r="C188" s="1" t="s">
        <v>749</v>
      </c>
      <c r="D188" s="35">
        <v>0</v>
      </c>
      <c r="E188" s="66">
        <v>0</v>
      </c>
      <c r="F188" s="7">
        <v>521</v>
      </c>
      <c r="G188" s="66">
        <v>516</v>
      </c>
      <c r="H188" s="63">
        <v>2.835</v>
      </c>
      <c r="I188" s="65"/>
      <c r="J188" s="73">
        <f t="shared" si="56"/>
        <v>0</v>
      </c>
      <c r="K188" s="65">
        <v>19</v>
      </c>
      <c r="L188" s="65">
        <v>208</v>
      </c>
      <c r="M188" s="61">
        <v>61</v>
      </c>
      <c r="N188" s="41">
        <f t="shared" si="57"/>
        <v>9.1345999999999989</v>
      </c>
      <c r="O188" s="41">
        <f t="shared" si="58"/>
        <v>29.326900000000002</v>
      </c>
      <c r="P188" s="3">
        <v>269</v>
      </c>
      <c r="Q188" s="3">
        <v>344</v>
      </c>
      <c r="R188" s="3">
        <v>413</v>
      </c>
      <c r="S188" s="3">
        <v>504</v>
      </c>
      <c r="T188" s="75">
        <v>521</v>
      </c>
      <c r="U188" s="74">
        <f t="shared" si="59"/>
        <v>521</v>
      </c>
      <c r="V188" s="42">
        <f t="shared" si="60"/>
        <v>0.96</v>
      </c>
      <c r="W188" s="68">
        <v>2230608</v>
      </c>
      <c r="X188" s="69">
        <v>623277</v>
      </c>
      <c r="Y188" s="8">
        <v>1.6827757503123566</v>
      </c>
      <c r="Z188" s="37">
        <f t="shared" si="61"/>
        <v>309.60750000000002</v>
      </c>
      <c r="AA188" s="65">
        <f t="shared" si="62"/>
        <v>0</v>
      </c>
      <c r="AB188" s="34">
        <f t="shared" si="63"/>
        <v>0.43202299999999999</v>
      </c>
      <c r="AC188" s="34" t="str">
        <f t="shared" si="64"/>
        <v/>
      </c>
      <c r="AD188" s="65" t="str">
        <f t="shared" si="65"/>
        <v/>
      </c>
      <c r="AE188" s="65">
        <f t="shared" si="66"/>
        <v>562.67200000000003</v>
      </c>
      <c r="AF188" s="65">
        <f t="shared" si="67"/>
        <v>562.67200000000003</v>
      </c>
      <c r="AG188" s="65">
        <f t="shared" si="83"/>
        <v>0</v>
      </c>
      <c r="AH188" s="34" t="str">
        <f t="shared" si="68"/>
        <v/>
      </c>
      <c r="AI188" s="34" t="str">
        <f t="shared" si="69"/>
        <v/>
      </c>
      <c r="AJ188" s="65" t="str">
        <f t="shared" si="70"/>
        <v/>
      </c>
      <c r="AK188" s="37" t="str">
        <f t="shared" si="71"/>
        <v/>
      </c>
      <c r="AL188" s="14">
        <f t="shared" si="72"/>
        <v>562.66999999999996</v>
      </c>
      <c r="AM188" s="42">
        <f t="shared" si="73"/>
        <v>627.69000000000005</v>
      </c>
      <c r="AN188" s="60">
        <f t="shared" si="74"/>
        <v>0</v>
      </c>
      <c r="AO188" s="43">
        <f t="shared" si="75"/>
        <v>4.6442910472681925E-2</v>
      </c>
      <c r="AP188" s="66">
        <f t="shared" si="76"/>
        <v>0</v>
      </c>
      <c r="AQ188" s="18">
        <v>0</v>
      </c>
      <c r="AR188" s="66">
        <f t="shared" si="77"/>
        <v>0</v>
      </c>
      <c r="AS188" s="38">
        <f t="shared" si="78"/>
        <v>5160</v>
      </c>
      <c r="AT188" s="38">
        <f t="shared" si="79"/>
        <v>31163.850000000002</v>
      </c>
      <c r="AU188" s="66">
        <f t="shared" si="80"/>
        <v>-5160</v>
      </c>
      <c r="AV188" s="20">
        <f t="shared" si="81"/>
        <v>0</v>
      </c>
      <c r="AX188" s="65">
        <f t="shared" si="82"/>
        <v>0</v>
      </c>
    </row>
    <row r="189" spans="1:50" ht="15" customHeight="1">
      <c r="A189" s="2">
        <v>19</v>
      </c>
      <c r="B189" s="2">
        <v>1800</v>
      </c>
      <c r="C189" s="1" t="s">
        <v>108</v>
      </c>
      <c r="D189" s="35">
        <v>0</v>
      </c>
      <c r="E189" s="66">
        <v>0</v>
      </c>
      <c r="F189" s="7">
        <v>60306</v>
      </c>
      <c r="G189" s="66">
        <v>62657</v>
      </c>
      <c r="H189" s="63">
        <v>2.456</v>
      </c>
      <c r="I189" s="65">
        <v>35114</v>
      </c>
      <c r="J189" s="73">
        <f t="shared" si="56"/>
        <v>0.56040000000000001</v>
      </c>
      <c r="K189" s="65">
        <v>367</v>
      </c>
      <c r="L189" s="65">
        <v>25693</v>
      </c>
      <c r="M189" s="61">
        <v>4975</v>
      </c>
      <c r="N189" s="41">
        <f t="shared" si="57"/>
        <v>1.4283999999999999</v>
      </c>
      <c r="O189" s="41">
        <f t="shared" si="58"/>
        <v>19.363299999999999</v>
      </c>
      <c r="P189" s="3">
        <v>19940</v>
      </c>
      <c r="Q189" s="3">
        <v>35674</v>
      </c>
      <c r="R189" s="3">
        <v>51288</v>
      </c>
      <c r="S189" s="3">
        <v>60220</v>
      </c>
      <c r="T189" s="74">
        <v>60306</v>
      </c>
      <c r="U189" s="74">
        <f t="shared" si="59"/>
        <v>60306</v>
      </c>
      <c r="V189" s="42">
        <f t="shared" si="60"/>
        <v>0</v>
      </c>
      <c r="W189" s="68">
        <v>85572183</v>
      </c>
      <c r="X189" s="69">
        <v>34896994</v>
      </c>
      <c r="Y189" s="8">
        <v>26.9226258963362</v>
      </c>
      <c r="Z189" s="37">
        <f t="shared" si="61"/>
        <v>2239.9747000000002</v>
      </c>
      <c r="AA189" s="65">
        <f t="shared" si="62"/>
        <v>0</v>
      </c>
      <c r="AB189" s="34">
        <f t="shared" si="63"/>
        <v>0.43202299999999999</v>
      </c>
      <c r="AC189" s="34" t="str">
        <f t="shared" si="64"/>
        <v/>
      </c>
      <c r="AD189" s="65" t="str">
        <f t="shared" si="65"/>
        <v/>
      </c>
      <c r="AE189" s="65" t="str">
        <f t="shared" si="66"/>
        <v/>
      </c>
      <c r="AF189" s="65" t="str">
        <f t="shared" si="67"/>
        <v/>
      </c>
      <c r="AG189" s="65">
        <f t="shared" si="83"/>
        <v>0</v>
      </c>
      <c r="AH189" s="34">
        <f t="shared" si="68"/>
        <v>484.38516878999991</v>
      </c>
      <c r="AI189" s="34" t="str">
        <f t="shared" si="69"/>
        <v/>
      </c>
      <c r="AJ189" s="65" t="str">
        <f t="shared" si="70"/>
        <v/>
      </c>
      <c r="AK189" s="37" t="str">
        <f t="shared" si="71"/>
        <v/>
      </c>
      <c r="AL189" s="14">
        <f t="shared" si="72"/>
        <v>484.39</v>
      </c>
      <c r="AM189" s="42">
        <f t="shared" si="73"/>
        <v>540.36</v>
      </c>
      <c r="AN189" s="60">
        <f t="shared" si="74"/>
        <v>0</v>
      </c>
      <c r="AO189" s="43">
        <f t="shared" si="75"/>
        <v>4.6442910472681925E-2</v>
      </c>
      <c r="AP189" s="66">
        <f t="shared" si="76"/>
        <v>0</v>
      </c>
      <c r="AQ189" s="18">
        <v>0</v>
      </c>
      <c r="AR189" s="66">
        <f t="shared" si="77"/>
        <v>0</v>
      </c>
      <c r="AS189" s="38">
        <f t="shared" si="78"/>
        <v>626570</v>
      </c>
      <c r="AT189" s="38">
        <f t="shared" si="79"/>
        <v>1744849.7000000002</v>
      </c>
      <c r="AU189" s="66">
        <f t="shared" si="80"/>
        <v>-626570</v>
      </c>
      <c r="AV189" s="20">
        <f t="shared" si="81"/>
        <v>0</v>
      </c>
      <c r="AX189" s="65">
        <f t="shared" si="82"/>
        <v>0</v>
      </c>
    </row>
    <row r="190" spans="1:50" ht="15" customHeight="1">
      <c r="A190" s="2">
        <v>19</v>
      </c>
      <c r="B190" s="2">
        <v>1900</v>
      </c>
      <c r="C190" s="1" t="s">
        <v>20</v>
      </c>
      <c r="D190" s="35">
        <v>0</v>
      </c>
      <c r="E190" s="66">
        <v>0</v>
      </c>
      <c r="F190" s="7">
        <v>49084</v>
      </c>
      <c r="G190" s="66">
        <v>53429</v>
      </c>
      <c r="H190" s="63">
        <v>2.609</v>
      </c>
      <c r="I190" s="65">
        <v>16208</v>
      </c>
      <c r="J190" s="73">
        <f t="shared" si="56"/>
        <v>0.3034</v>
      </c>
      <c r="K190" s="65">
        <v>142</v>
      </c>
      <c r="L190" s="65">
        <v>20120</v>
      </c>
      <c r="M190" s="61">
        <v>1933</v>
      </c>
      <c r="N190" s="41">
        <f t="shared" si="57"/>
        <v>0.70579999999999998</v>
      </c>
      <c r="O190" s="41">
        <f t="shared" si="58"/>
        <v>9.6074000000000002</v>
      </c>
      <c r="P190" s="3">
        <v>8502</v>
      </c>
      <c r="Q190" s="3">
        <v>21818</v>
      </c>
      <c r="R190" s="3">
        <v>34598</v>
      </c>
      <c r="S190" s="3">
        <v>45527</v>
      </c>
      <c r="T190" s="74">
        <v>49084</v>
      </c>
      <c r="U190" s="74">
        <f t="shared" si="59"/>
        <v>49084</v>
      </c>
      <c r="V190" s="42">
        <f t="shared" si="60"/>
        <v>0</v>
      </c>
      <c r="W190" s="68">
        <v>67267547</v>
      </c>
      <c r="X190" s="69">
        <v>26350740</v>
      </c>
      <c r="Y190" s="8">
        <v>17.565990653238547</v>
      </c>
      <c r="Z190" s="37">
        <f t="shared" si="61"/>
        <v>2794.2631000000001</v>
      </c>
      <c r="AA190" s="65">
        <f t="shared" si="62"/>
        <v>0</v>
      </c>
      <c r="AB190" s="34">
        <f t="shared" si="63"/>
        <v>0.43202299999999999</v>
      </c>
      <c r="AC190" s="34" t="str">
        <f t="shared" si="64"/>
        <v/>
      </c>
      <c r="AD190" s="65" t="str">
        <f t="shared" si="65"/>
        <v/>
      </c>
      <c r="AE190" s="65" t="str">
        <f t="shared" si="66"/>
        <v/>
      </c>
      <c r="AF190" s="65" t="str">
        <f t="shared" si="67"/>
        <v/>
      </c>
      <c r="AG190" s="65">
        <f t="shared" si="83"/>
        <v>0</v>
      </c>
      <c r="AH190" s="34">
        <f t="shared" si="68"/>
        <v>423.52192616999992</v>
      </c>
      <c r="AI190" s="34" t="str">
        <f t="shared" si="69"/>
        <v/>
      </c>
      <c r="AJ190" s="65" t="str">
        <f t="shared" si="70"/>
        <v/>
      </c>
      <c r="AK190" s="37" t="str">
        <f t="shared" si="71"/>
        <v/>
      </c>
      <c r="AL190" s="14">
        <f t="shared" si="72"/>
        <v>423.52</v>
      </c>
      <c r="AM190" s="42">
        <f t="shared" si="73"/>
        <v>472.46</v>
      </c>
      <c r="AN190" s="60">
        <f t="shared" si="74"/>
        <v>0</v>
      </c>
      <c r="AO190" s="43">
        <f t="shared" si="75"/>
        <v>4.6442910472681925E-2</v>
      </c>
      <c r="AP190" s="66">
        <f t="shared" si="76"/>
        <v>0</v>
      </c>
      <c r="AQ190" s="18">
        <v>0</v>
      </c>
      <c r="AR190" s="66">
        <f t="shared" si="77"/>
        <v>0</v>
      </c>
      <c r="AS190" s="38">
        <f t="shared" si="78"/>
        <v>534290</v>
      </c>
      <c r="AT190" s="38">
        <f t="shared" si="79"/>
        <v>1317537</v>
      </c>
      <c r="AU190" s="66">
        <f t="shared" si="80"/>
        <v>-534290</v>
      </c>
      <c r="AV190" s="20">
        <f t="shared" si="81"/>
        <v>0</v>
      </c>
      <c r="AX190" s="65">
        <f t="shared" si="82"/>
        <v>0</v>
      </c>
    </row>
    <row r="191" spans="1:50" ht="15" customHeight="1">
      <c r="A191" s="2">
        <v>19</v>
      </c>
      <c r="B191" s="2">
        <v>2000</v>
      </c>
      <c r="C191" s="1" t="s">
        <v>216</v>
      </c>
      <c r="D191" s="35">
        <v>0</v>
      </c>
      <c r="E191" s="66">
        <v>0</v>
      </c>
      <c r="F191" s="7">
        <v>64206</v>
      </c>
      <c r="G191" s="66">
        <v>68347</v>
      </c>
      <c r="H191" s="63">
        <v>2.5099999999999998</v>
      </c>
      <c r="I191" s="65">
        <v>59683</v>
      </c>
      <c r="J191" s="73">
        <f t="shared" si="56"/>
        <v>0.87319999999999998</v>
      </c>
      <c r="K191" s="65">
        <v>302</v>
      </c>
      <c r="L191" s="65">
        <v>27176</v>
      </c>
      <c r="M191" s="61">
        <v>2390</v>
      </c>
      <c r="N191" s="41">
        <f t="shared" si="57"/>
        <v>1.1113</v>
      </c>
      <c r="O191" s="41">
        <f t="shared" si="58"/>
        <v>8.7944999999999993</v>
      </c>
      <c r="P191" s="3">
        <v>0</v>
      </c>
      <c r="Q191" s="3">
        <v>20700</v>
      </c>
      <c r="R191" s="3">
        <v>47409</v>
      </c>
      <c r="S191" s="3">
        <v>63557</v>
      </c>
      <c r="T191" s="74">
        <v>64206</v>
      </c>
      <c r="U191" s="74">
        <f t="shared" si="59"/>
        <v>64206</v>
      </c>
      <c r="V191" s="42">
        <f t="shared" si="60"/>
        <v>0</v>
      </c>
      <c r="W191" s="68">
        <v>114409900</v>
      </c>
      <c r="X191" s="69">
        <v>36743953</v>
      </c>
      <c r="Y191" s="8">
        <v>33.425992707302122</v>
      </c>
      <c r="Z191" s="37">
        <f t="shared" si="61"/>
        <v>1920.8405</v>
      </c>
      <c r="AA191" s="65">
        <f t="shared" si="62"/>
        <v>0</v>
      </c>
      <c r="AB191" s="34">
        <f t="shared" si="63"/>
        <v>0.43202299999999999</v>
      </c>
      <c r="AC191" s="34" t="str">
        <f t="shared" si="64"/>
        <v/>
      </c>
      <c r="AD191" s="65" t="str">
        <f t="shared" si="65"/>
        <v/>
      </c>
      <c r="AE191" s="65" t="str">
        <f t="shared" si="66"/>
        <v/>
      </c>
      <c r="AF191" s="65" t="str">
        <f t="shared" si="67"/>
        <v/>
      </c>
      <c r="AG191" s="65">
        <f t="shared" si="83"/>
        <v>0</v>
      </c>
      <c r="AH191" s="34">
        <f t="shared" si="68"/>
        <v>536.09345759999997</v>
      </c>
      <c r="AI191" s="34" t="str">
        <f t="shared" si="69"/>
        <v/>
      </c>
      <c r="AJ191" s="65" t="str">
        <f t="shared" si="70"/>
        <v/>
      </c>
      <c r="AK191" s="37" t="str">
        <f t="shared" si="71"/>
        <v/>
      </c>
      <c r="AL191" s="14">
        <f t="shared" si="72"/>
        <v>536.09</v>
      </c>
      <c r="AM191" s="42">
        <f t="shared" si="73"/>
        <v>598.04</v>
      </c>
      <c r="AN191" s="60">
        <f t="shared" si="74"/>
        <v>0</v>
      </c>
      <c r="AO191" s="43">
        <f t="shared" si="75"/>
        <v>4.6442910472681925E-2</v>
      </c>
      <c r="AP191" s="66">
        <f t="shared" si="76"/>
        <v>0</v>
      </c>
      <c r="AQ191" s="18">
        <v>0</v>
      </c>
      <c r="AR191" s="66">
        <f t="shared" si="77"/>
        <v>0</v>
      </c>
      <c r="AS191" s="38">
        <f t="shared" si="78"/>
        <v>683470</v>
      </c>
      <c r="AT191" s="38">
        <f t="shared" si="79"/>
        <v>1837197.6500000001</v>
      </c>
      <c r="AU191" s="66">
        <f t="shared" si="80"/>
        <v>-683470</v>
      </c>
      <c r="AV191" s="20">
        <f t="shared" si="81"/>
        <v>0</v>
      </c>
      <c r="AX191" s="65">
        <f t="shared" si="82"/>
        <v>0</v>
      </c>
    </row>
    <row r="192" spans="1:50" ht="15" customHeight="1">
      <c r="A192" s="2">
        <v>19</v>
      </c>
      <c r="B192" s="2">
        <v>7500</v>
      </c>
      <c r="C192" s="1" t="s">
        <v>343</v>
      </c>
      <c r="D192" s="35">
        <v>849642</v>
      </c>
      <c r="E192" s="66">
        <v>0</v>
      </c>
      <c r="F192" s="7">
        <v>22172</v>
      </c>
      <c r="G192" s="66">
        <v>23139</v>
      </c>
      <c r="H192" s="63">
        <v>2.468</v>
      </c>
      <c r="I192" s="65">
        <v>7979</v>
      </c>
      <c r="J192" s="73">
        <f t="shared" si="56"/>
        <v>0.3448</v>
      </c>
      <c r="K192" s="65">
        <v>805</v>
      </c>
      <c r="L192" s="65">
        <v>9400</v>
      </c>
      <c r="M192" s="61">
        <v>1958</v>
      </c>
      <c r="N192" s="41">
        <f t="shared" si="57"/>
        <v>8.5638000000000005</v>
      </c>
      <c r="O192" s="41">
        <f t="shared" si="58"/>
        <v>20.829800000000002</v>
      </c>
      <c r="P192" s="3">
        <v>12195</v>
      </c>
      <c r="Q192" s="3">
        <v>12827</v>
      </c>
      <c r="R192" s="3">
        <v>15445</v>
      </c>
      <c r="S192" s="3">
        <v>18204</v>
      </c>
      <c r="T192" s="74">
        <v>22172</v>
      </c>
      <c r="U192" s="74">
        <f t="shared" si="59"/>
        <v>22172</v>
      </c>
      <c r="V192" s="42">
        <f t="shared" si="60"/>
        <v>0</v>
      </c>
      <c r="W192" s="68">
        <v>24687398</v>
      </c>
      <c r="X192" s="69">
        <v>14233398</v>
      </c>
      <c r="Y192" s="8">
        <v>11.175878421058322</v>
      </c>
      <c r="Z192" s="37">
        <f t="shared" si="61"/>
        <v>1983.9156</v>
      </c>
      <c r="AA192" s="65">
        <f t="shared" si="62"/>
        <v>0</v>
      </c>
      <c r="AB192" s="34">
        <f t="shared" si="63"/>
        <v>0.43202299999999999</v>
      </c>
      <c r="AC192" s="34" t="str">
        <f t="shared" si="64"/>
        <v/>
      </c>
      <c r="AD192" s="65" t="str">
        <f t="shared" si="65"/>
        <v/>
      </c>
      <c r="AE192" s="65" t="str">
        <f t="shared" si="66"/>
        <v/>
      </c>
      <c r="AF192" s="65" t="str">
        <f t="shared" si="67"/>
        <v/>
      </c>
      <c r="AG192" s="65">
        <f t="shared" si="83"/>
        <v>0</v>
      </c>
      <c r="AH192" s="34">
        <f t="shared" si="68"/>
        <v>481.09361003999999</v>
      </c>
      <c r="AI192" s="34" t="str">
        <f t="shared" si="69"/>
        <v/>
      </c>
      <c r="AJ192" s="65" t="str">
        <f t="shared" si="70"/>
        <v/>
      </c>
      <c r="AK192" s="37" t="str">
        <f t="shared" si="71"/>
        <v/>
      </c>
      <c r="AL192" s="14">
        <f t="shared" si="72"/>
        <v>481.09</v>
      </c>
      <c r="AM192" s="42">
        <f t="shared" si="73"/>
        <v>536.67999999999995</v>
      </c>
      <c r="AN192" s="60">
        <f t="shared" si="74"/>
        <v>1752715</v>
      </c>
      <c r="AO192" s="43">
        <f t="shared" si="75"/>
        <v>4.6442910472681925E-2</v>
      </c>
      <c r="AP192" s="66">
        <f t="shared" si="76"/>
        <v>41941.338489296286</v>
      </c>
      <c r="AQ192" s="18">
        <v>0</v>
      </c>
      <c r="AR192" s="66">
        <f t="shared" si="77"/>
        <v>891583</v>
      </c>
      <c r="AS192" s="38">
        <f t="shared" si="78"/>
        <v>231390</v>
      </c>
      <c r="AT192" s="38">
        <f t="shared" si="79"/>
        <v>711669.9</v>
      </c>
      <c r="AU192" s="66">
        <f t="shared" si="80"/>
        <v>618252</v>
      </c>
      <c r="AV192" s="20">
        <f t="shared" si="81"/>
        <v>891583</v>
      </c>
      <c r="AX192" s="65">
        <f t="shared" si="82"/>
        <v>1</v>
      </c>
    </row>
    <row r="193" spans="1:50" ht="15" customHeight="1">
      <c r="A193" s="2">
        <v>20</v>
      </c>
      <c r="B193" s="2">
        <v>100</v>
      </c>
      <c r="C193" s="1" t="s">
        <v>139</v>
      </c>
      <c r="D193" s="35">
        <v>170441</v>
      </c>
      <c r="E193" s="66">
        <v>0</v>
      </c>
      <c r="F193" s="7">
        <v>548</v>
      </c>
      <c r="G193" s="66">
        <v>535</v>
      </c>
      <c r="H193" s="63">
        <v>2.4430000000000001</v>
      </c>
      <c r="I193" s="65">
        <v>99</v>
      </c>
      <c r="J193" s="73">
        <f t="shared" si="56"/>
        <v>0.185</v>
      </c>
      <c r="K193" s="65">
        <v>98</v>
      </c>
      <c r="L193" s="65">
        <v>274</v>
      </c>
      <c r="M193" s="61">
        <v>106</v>
      </c>
      <c r="N193" s="41">
        <f t="shared" si="57"/>
        <v>35.766399999999997</v>
      </c>
      <c r="O193" s="41">
        <f t="shared" si="58"/>
        <v>38.686100000000003</v>
      </c>
      <c r="P193" s="3">
        <v>520</v>
      </c>
      <c r="Q193" s="3">
        <v>591</v>
      </c>
      <c r="R193" s="3">
        <v>530</v>
      </c>
      <c r="S193" s="3">
        <v>620</v>
      </c>
      <c r="T193" s="75">
        <v>548</v>
      </c>
      <c r="U193" s="74">
        <f t="shared" si="59"/>
        <v>620</v>
      </c>
      <c r="V193" s="42">
        <f t="shared" si="60"/>
        <v>13.71</v>
      </c>
      <c r="W193" s="68">
        <v>330814</v>
      </c>
      <c r="X193" s="69">
        <v>445741</v>
      </c>
      <c r="Y193" s="8">
        <v>1.144603758781894</v>
      </c>
      <c r="Z193" s="37">
        <f t="shared" si="61"/>
        <v>478.76830000000001</v>
      </c>
      <c r="AA193" s="65">
        <f t="shared" si="62"/>
        <v>0</v>
      </c>
      <c r="AB193" s="34">
        <f t="shared" si="63"/>
        <v>0.43202299999999999</v>
      </c>
      <c r="AC193" s="34" t="str">
        <f t="shared" si="64"/>
        <v/>
      </c>
      <c r="AD193" s="65" t="str">
        <f t="shared" si="65"/>
        <v/>
      </c>
      <c r="AE193" s="65">
        <f t="shared" si="66"/>
        <v>569.64499999999998</v>
      </c>
      <c r="AF193" s="65">
        <f t="shared" si="67"/>
        <v>569.64499999999998</v>
      </c>
      <c r="AG193" s="65">
        <f t="shared" si="83"/>
        <v>0</v>
      </c>
      <c r="AH193" s="34" t="str">
        <f t="shared" si="68"/>
        <v/>
      </c>
      <c r="AI193" s="34" t="str">
        <f t="shared" si="69"/>
        <v/>
      </c>
      <c r="AJ193" s="65" t="str">
        <f t="shared" si="70"/>
        <v/>
      </c>
      <c r="AK193" s="37" t="str">
        <f t="shared" si="71"/>
        <v/>
      </c>
      <c r="AL193" s="14">
        <f t="shared" si="72"/>
        <v>569.65</v>
      </c>
      <c r="AM193" s="42">
        <f t="shared" si="73"/>
        <v>635.47</v>
      </c>
      <c r="AN193" s="60">
        <f t="shared" si="74"/>
        <v>197057</v>
      </c>
      <c r="AO193" s="43">
        <f t="shared" si="75"/>
        <v>4.6442910472681925E-2</v>
      </c>
      <c r="AP193" s="66">
        <f t="shared" si="76"/>
        <v>1236.1245051409021</v>
      </c>
      <c r="AQ193" s="18">
        <v>0</v>
      </c>
      <c r="AR193" s="66">
        <f t="shared" si="77"/>
        <v>171677</v>
      </c>
      <c r="AS193" s="38">
        <f t="shared" si="78"/>
        <v>5350</v>
      </c>
      <c r="AT193" s="38">
        <f t="shared" si="79"/>
        <v>22287.050000000003</v>
      </c>
      <c r="AU193" s="66">
        <f t="shared" si="80"/>
        <v>165091</v>
      </c>
      <c r="AV193" s="20">
        <f t="shared" si="81"/>
        <v>171677</v>
      </c>
      <c r="AX193" s="65">
        <f t="shared" si="82"/>
        <v>1</v>
      </c>
    </row>
    <row r="194" spans="1:50" ht="15" customHeight="1">
      <c r="A194" s="2">
        <v>20</v>
      </c>
      <c r="B194" s="2">
        <v>200</v>
      </c>
      <c r="C194" s="1" t="s">
        <v>205</v>
      </c>
      <c r="D194" s="35">
        <v>768024</v>
      </c>
      <c r="E194" s="66">
        <v>0</v>
      </c>
      <c r="F194" s="7">
        <v>2670</v>
      </c>
      <c r="G194" s="66">
        <v>2764</v>
      </c>
      <c r="H194" s="63">
        <v>2.5939999999999999</v>
      </c>
      <c r="I194" s="65">
        <v>2380</v>
      </c>
      <c r="J194" s="73">
        <f t="shared" si="56"/>
        <v>0.86109999999999998</v>
      </c>
      <c r="K194" s="65">
        <v>221</v>
      </c>
      <c r="L194" s="65">
        <v>1036</v>
      </c>
      <c r="M194" s="61">
        <v>198</v>
      </c>
      <c r="N194" s="41">
        <f t="shared" si="57"/>
        <v>21.332000000000001</v>
      </c>
      <c r="O194" s="41">
        <f t="shared" si="58"/>
        <v>19.112000000000002</v>
      </c>
      <c r="P194" s="3">
        <v>1603</v>
      </c>
      <c r="Q194" s="3">
        <v>1816</v>
      </c>
      <c r="R194" s="3">
        <v>1954</v>
      </c>
      <c r="S194" s="3">
        <v>2226</v>
      </c>
      <c r="T194" s="74">
        <v>2670</v>
      </c>
      <c r="U194" s="74">
        <f t="shared" si="59"/>
        <v>2670</v>
      </c>
      <c r="V194" s="42">
        <f t="shared" si="60"/>
        <v>0</v>
      </c>
      <c r="W194" s="68">
        <v>1846930</v>
      </c>
      <c r="X194" s="69">
        <v>1786311</v>
      </c>
      <c r="Y194" s="8">
        <v>2.0794297116434515</v>
      </c>
      <c r="Z194" s="37">
        <f t="shared" si="61"/>
        <v>1284.0059000000001</v>
      </c>
      <c r="AA194" s="65">
        <f t="shared" si="62"/>
        <v>0</v>
      </c>
      <c r="AB194" s="34">
        <f t="shared" si="63"/>
        <v>0.43202299999999999</v>
      </c>
      <c r="AC194" s="34">
        <f t="shared" si="64"/>
        <v>0.52800000000000002</v>
      </c>
      <c r="AD194" s="65" t="str">
        <f t="shared" si="65"/>
        <v/>
      </c>
      <c r="AE194" s="65" t="str">
        <f t="shared" si="66"/>
        <v/>
      </c>
      <c r="AF194" s="65" t="str">
        <f t="shared" si="67"/>
        <v/>
      </c>
      <c r="AG194" s="65">
        <f t="shared" si="83"/>
        <v>621.41450599999996</v>
      </c>
      <c r="AH194" s="34" t="str">
        <f t="shared" si="68"/>
        <v/>
      </c>
      <c r="AI194" s="34">
        <f t="shared" si="69"/>
        <v>625.46685916799993</v>
      </c>
      <c r="AJ194" s="65" t="str">
        <f t="shared" si="70"/>
        <v/>
      </c>
      <c r="AK194" s="37">
        <f t="shared" si="71"/>
        <v>1</v>
      </c>
      <c r="AL194" s="14">
        <f t="shared" si="72"/>
        <v>625.47</v>
      </c>
      <c r="AM194" s="42">
        <f t="shared" si="73"/>
        <v>697.74</v>
      </c>
      <c r="AN194" s="60">
        <f t="shared" si="74"/>
        <v>1130637</v>
      </c>
      <c r="AO194" s="43">
        <f t="shared" si="75"/>
        <v>4.6442910472681925E-2</v>
      </c>
      <c r="AP194" s="66">
        <f t="shared" si="76"/>
        <v>16840.803095230611</v>
      </c>
      <c r="AQ194" s="18">
        <v>0</v>
      </c>
      <c r="AR194" s="66">
        <f t="shared" si="77"/>
        <v>784865</v>
      </c>
      <c r="AS194" s="38">
        <f t="shared" si="78"/>
        <v>27640</v>
      </c>
      <c r="AT194" s="38">
        <f t="shared" si="79"/>
        <v>89315.55</v>
      </c>
      <c r="AU194" s="66">
        <f t="shared" si="80"/>
        <v>740384</v>
      </c>
      <c r="AV194" s="20">
        <f t="shared" si="81"/>
        <v>784865</v>
      </c>
      <c r="AX194" s="65">
        <f t="shared" si="82"/>
        <v>1</v>
      </c>
    </row>
    <row r="195" spans="1:50" ht="15" customHeight="1">
      <c r="A195" s="2">
        <v>20</v>
      </c>
      <c r="B195" s="2">
        <v>300</v>
      </c>
      <c r="C195" s="1" t="s">
        <v>346</v>
      </c>
      <c r="D195" s="35">
        <v>434299</v>
      </c>
      <c r="E195" s="66">
        <v>0</v>
      </c>
      <c r="F195" s="7">
        <v>1340</v>
      </c>
      <c r="G195" s="66">
        <v>1342</v>
      </c>
      <c r="H195" s="63">
        <v>2.33</v>
      </c>
      <c r="I195" s="65">
        <v>520</v>
      </c>
      <c r="J195" s="73">
        <f t="shared" si="56"/>
        <v>0.38750000000000001</v>
      </c>
      <c r="K195" s="65">
        <v>155</v>
      </c>
      <c r="L195" s="65">
        <v>631</v>
      </c>
      <c r="M195" s="61">
        <v>123</v>
      </c>
      <c r="N195" s="41">
        <f t="shared" si="57"/>
        <v>24.5642</v>
      </c>
      <c r="O195" s="41">
        <f t="shared" si="58"/>
        <v>19.492899999999999</v>
      </c>
      <c r="P195" s="3">
        <v>939</v>
      </c>
      <c r="Q195" s="3">
        <v>1243</v>
      </c>
      <c r="R195" s="3">
        <v>1283</v>
      </c>
      <c r="S195" s="3">
        <v>1325</v>
      </c>
      <c r="T195" s="74">
        <v>1340</v>
      </c>
      <c r="U195" s="74">
        <f t="shared" si="59"/>
        <v>1340</v>
      </c>
      <c r="V195" s="42">
        <f t="shared" si="60"/>
        <v>0</v>
      </c>
      <c r="W195" s="68">
        <v>772773</v>
      </c>
      <c r="X195" s="69">
        <v>803576</v>
      </c>
      <c r="Y195" s="8">
        <v>1.2668325104208977</v>
      </c>
      <c r="Z195" s="37">
        <f t="shared" si="61"/>
        <v>1057.7562</v>
      </c>
      <c r="AA195" s="65">
        <f t="shared" si="62"/>
        <v>0</v>
      </c>
      <c r="AB195" s="34">
        <f t="shared" si="63"/>
        <v>0.43202299999999999</v>
      </c>
      <c r="AC195" s="34" t="str">
        <f t="shared" si="64"/>
        <v/>
      </c>
      <c r="AD195" s="65" t="str">
        <f t="shared" si="65"/>
        <v/>
      </c>
      <c r="AE195" s="65">
        <f t="shared" si="66"/>
        <v>865.81399999999996</v>
      </c>
      <c r="AF195" s="65">
        <f t="shared" si="67"/>
        <v>630</v>
      </c>
      <c r="AG195" s="65">
        <f t="shared" si="83"/>
        <v>0</v>
      </c>
      <c r="AH195" s="34" t="str">
        <f t="shared" si="68"/>
        <v/>
      </c>
      <c r="AI195" s="34" t="str">
        <f t="shared" si="69"/>
        <v/>
      </c>
      <c r="AJ195" s="65" t="str">
        <f t="shared" si="70"/>
        <v/>
      </c>
      <c r="AK195" s="37" t="str">
        <f t="shared" si="71"/>
        <v/>
      </c>
      <c r="AL195" s="14">
        <f t="shared" si="72"/>
        <v>630</v>
      </c>
      <c r="AM195" s="42">
        <f t="shared" si="73"/>
        <v>702.8</v>
      </c>
      <c r="AN195" s="60">
        <f t="shared" si="74"/>
        <v>609302</v>
      </c>
      <c r="AO195" s="43">
        <f t="shared" si="75"/>
        <v>4.6442910472681925E-2</v>
      </c>
      <c r="AP195" s="66">
        <f t="shared" si="76"/>
        <v>8127.6486614507548</v>
      </c>
      <c r="AQ195" s="18">
        <v>0</v>
      </c>
      <c r="AR195" s="66">
        <f t="shared" si="77"/>
        <v>442427</v>
      </c>
      <c r="AS195" s="38">
        <f t="shared" si="78"/>
        <v>13420</v>
      </c>
      <c r="AT195" s="38">
        <f t="shared" si="79"/>
        <v>40178.800000000003</v>
      </c>
      <c r="AU195" s="66">
        <f t="shared" si="80"/>
        <v>420879</v>
      </c>
      <c r="AV195" s="20">
        <f t="shared" si="81"/>
        <v>442427</v>
      </c>
      <c r="AX195" s="65">
        <f t="shared" si="82"/>
        <v>1</v>
      </c>
    </row>
    <row r="196" spans="1:50" ht="15" customHeight="1">
      <c r="A196" s="2">
        <v>20</v>
      </c>
      <c r="B196" s="2">
        <v>400</v>
      </c>
      <c r="C196" s="1" t="s">
        <v>401</v>
      </c>
      <c r="D196" s="35">
        <v>1173354</v>
      </c>
      <c r="E196" s="66">
        <v>0</v>
      </c>
      <c r="F196" s="7">
        <v>5931</v>
      </c>
      <c r="G196" s="66">
        <v>6504</v>
      </c>
      <c r="H196" s="63">
        <v>2.63</v>
      </c>
      <c r="I196" s="65">
        <v>1567</v>
      </c>
      <c r="J196" s="73">
        <f t="shared" si="56"/>
        <v>0.2409</v>
      </c>
      <c r="K196" s="65">
        <v>146</v>
      </c>
      <c r="L196" s="65">
        <v>2529</v>
      </c>
      <c r="M196" s="61">
        <v>489</v>
      </c>
      <c r="N196" s="41">
        <f t="shared" si="57"/>
        <v>5.7729999999999997</v>
      </c>
      <c r="O196" s="41">
        <f t="shared" si="58"/>
        <v>19.335699999999999</v>
      </c>
      <c r="P196" s="3">
        <v>1883</v>
      </c>
      <c r="Q196" s="3">
        <v>2827</v>
      </c>
      <c r="R196" s="3">
        <v>3514</v>
      </c>
      <c r="S196" s="3">
        <v>4398</v>
      </c>
      <c r="T196" s="74">
        <v>5931</v>
      </c>
      <c r="U196" s="74">
        <f t="shared" si="59"/>
        <v>5931</v>
      </c>
      <c r="V196" s="42">
        <f t="shared" si="60"/>
        <v>0</v>
      </c>
      <c r="W196" s="68">
        <v>4288456</v>
      </c>
      <c r="X196" s="69">
        <v>3121002</v>
      </c>
      <c r="Y196" s="8">
        <v>2.9992988384502168</v>
      </c>
      <c r="Z196" s="37">
        <f t="shared" si="61"/>
        <v>1977.4621999999999</v>
      </c>
      <c r="AA196" s="65">
        <f t="shared" si="62"/>
        <v>0</v>
      </c>
      <c r="AB196" s="34">
        <f t="shared" si="63"/>
        <v>0.43202299999999999</v>
      </c>
      <c r="AC196" s="34" t="str">
        <f t="shared" si="64"/>
        <v/>
      </c>
      <c r="AD196" s="65" t="str">
        <f t="shared" si="65"/>
        <v/>
      </c>
      <c r="AE196" s="65" t="str">
        <f t="shared" si="66"/>
        <v/>
      </c>
      <c r="AF196" s="65" t="str">
        <f t="shared" si="67"/>
        <v/>
      </c>
      <c r="AG196" s="65">
        <f t="shared" si="83"/>
        <v>529.25904669999989</v>
      </c>
      <c r="AH196" s="34" t="str">
        <f t="shared" si="68"/>
        <v/>
      </c>
      <c r="AI196" s="34" t="str">
        <f t="shared" si="69"/>
        <v/>
      </c>
      <c r="AJ196" s="65" t="str">
        <f t="shared" si="70"/>
        <v/>
      </c>
      <c r="AK196" s="37" t="str">
        <f t="shared" si="71"/>
        <v/>
      </c>
      <c r="AL196" s="14">
        <f t="shared" si="72"/>
        <v>529.26</v>
      </c>
      <c r="AM196" s="42">
        <f t="shared" si="73"/>
        <v>590.41999999999996</v>
      </c>
      <c r="AN196" s="60">
        <f t="shared" si="74"/>
        <v>1987380</v>
      </c>
      <c r="AO196" s="43">
        <f t="shared" si="75"/>
        <v>4.6442910472681925E-2</v>
      </c>
      <c r="AP196" s="66">
        <f t="shared" si="76"/>
        <v>37805.736640435374</v>
      </c>
      <c r="AQ196" s="18">
        <v>0</v>
      </c>
      <c r="AR196" s="66">
        <f t="shared" si="77"/>
        <v>1211160</v>
      </c>
      <c r="AS196" s="38">
        <f t="shared" si="78"/>
        <v>65040</v>
      </c>
      <c r="AT196" s="38">
        <f t="shared" si="79"/>
        <v>156050.1</v>
      </c>
      <c r="AU196" s="66">
        <f t="shared" si="80"/>
        <v>1108314</v>
      </c>
      <c r="AV196" s="20">
        <f t="shared" si="81"/>
        <v>1211160</v>
      </c>
      <c r="AX196" s="65">
        <f t="shared" si="82"/>
        <v>1</v>
      </c>
    </row>
    <row r="197" spans="1:50" ht="15" customHeight="1">
      <c r="A197" s="2">
        <v>20</v>
      </c>
      <c r="B197" s="2">
        <v>500</v>
      </c>
      <c r="C197" s="1" t="s">
        <v>485</v>
      </c>
      <c r="D197" s="35">
        <v>301271</v>
      </c>
      <c r="E197" s="66">
        <v>0</v>
      </c>
      <c r="F197" s="7">
        <v>1197</v>
      </c>
      <c r="G197" s="66">
        <v>1222</v>
      </c>
      <c r="H197" s="63">
        <v>2.7389999999999999</v>
      </c>
      <c r="I197" s="65">
        <v>342</v>
      </c>
      <c r="J197" s="73">
        <f t="shared" si="56"/>
        <v>0.27989999999999998</v>
      </c>
      <c r="K197" s="65">
        <v>60</v>
      </c>
      <c r="L197" s="65">
        <v>429</v>
      </c>
      <c r="M197" s="61">
        <v>43</v>
      </c>
      <c r="N197" s="41">
        <f t="shared" si="57"/>
        <v>13.986000000000001</v>
      </c>
      <c r="O197" s="41">
        <f t="shared" si="58"/>
        <v>10.023300000000001</v>
      </c>
      <c r="P197" s="3">
        <v>479</v>
      </c>
      <c r="Q197" s="3">
        <v>705</v>
      </c>
      <c r="R197" s="3">
        <v>874</v>
      </c>
      <c r="S197" s="3">
        <v>1054</v>
      </c>
      <c r="T197" s="74">
        <v>1197</v>
      </c>
      <c r="U197" s="74">
        <f t="shared" si="59"/>
        <v>1197</v>
      </c>
      <c r="V197" s="42">
        <f t="shared" si="60"/>
        <v>0</v>
      </c>
      <c r="W197" s="68">
        <v>918721</v>
      </c>
      <c r="X197" s="69">
        <v>480531</v>
      </c>
      <c r="Y197" s="8">
        <v>1.447570027351478</v>
      </c>
      <c r="Z197" s="37">
        <f t="shared" si="61"/>
        <v>826.90300000000002</v>
      </c>
      <c r="AA197" s="65">
        <f t="shared" si="62"/>
        <v>0</v>
      </c>
      <c r="AB197" s="34">
        <f t="shared" si="63"/>
        <v>0.43202299999999999</v>
      </c>
      <c r="AC197" s="34" t="str">
        <f t="shared" si="64"/>
        <v/>
      </c>
      <c r="AD197" s="65" t="str">
        <f t="shared" si="65"/>
        <v/>
      </c>
      <c r="AE197" s="65">
        <f t="shared" si="66"/>
        <v>821.774</v>
      </c>
      <c r="AF197" s="65">
        <f t="shared" si="67"/>
        <v>630</v>
      </c>
      <c r="AG197" s="65">
        <f t="shared" si="83"/>
        <v>0</v>
      </c>
      <c r="AH197" s="34" t="str">
        <f t="shared" si="68"/>
        <v/>
      </c>
      <c r="AI197" s="34" t="str">
        <f t="shared" si="69"/>
        <v/>
      </c>
      <c r="AJ197" s="65" t="str">
        <f t="shared" si="70"/>
        <v/>
      </c>
      <c r="AK197" s="37" t="str">
        <f t="shared" si="71"/>
        <v/>
      </c>
      <c r="AL197" s="14">
        <f t="shared" si="72"/>
        <v>630</v>
      </c>
      <c r="AM197" s="42">
        <f t="shared" si="73"/>
        <v>702.8</v>
      </c>
      <c r="AN197" s="60">
        <f t="shared" si="74"/>
        <v>461913</v>
      </c>
      <c r="AO197" s="43">
        <f t="shared" si="75"/>
        <v>4.6442910472681925E-2</v>
      </c>
      <c r="AP197" s="66">
        <f t="shared" si="76"/>
        <v>7460.6820241525702</v>
      </c>
      <c r="AQ197" s="18">
        <v>0</v>
      </c>
      <c r="AR197" s="66">
        <f t="shared" si="77"/>
        <v>308732</v>
      </c>
      <c r="AS197" s="38">
        <f t="shared" si="78"/>
        <v>12220</v>
      </c>
      <c r="AT197" s="38">
        <f t="shared" si="79"/>
        <v>24026.550000000003</v>
      </c>
      <c r="AU197" s="66">
        <f t="shared" si="80"/>
        <v>289051</v>
      </c>
      <c r="AV197" s="20">
        <f t="shared" si="81"/>
        <v>308732</v>
      </c>
      <c r="AX197" s="65">
        <f t="shared" si="82"/>
        <v>1</v>
      </c>
    </row>
    <row r="198" spans="1:50" ht="15" customHeight="1">
      <c r="A198" s="2">
        <v>20</v>
      </c>
      <c r="B198" s="2">
        <v>600</v>
      </c>
      <c r="C198" s="1" t="s">
        <v>815</v>
      </c>
      <c r="D198" s="35">
        <v>308875</v>
      </c>
      <c r="E198" s="66">
        <v>0</v>
      </c>
      <c r="F198" s="7">
        <v>782</v>
      </c>
      <c r="G198" s="66">
        <v>776</v>
      </c>
      <c r="H198" s="63">
        <v>2.3879999999999999</v>
      </c>
      <c r="I198" s="65">
        <v>154</v>
      </c>
      <c r="J198" s="73">
        <f t="shared" si="56"/>
        <v>0.19850000000000001</v>
      </c>
      <c r="K198" s="65">
        <v>125</v>
      </c>
      <c r="L198" s="65">
        <v>353</v>
      </c>
      <c r="M198" s="61">
        <v>96</v>
      </c>
      <c r="N198" s="41">
        <f t="shared" si="57"/>
        <v>35.410799999999995</v>
      </c>
      <c r="O198" s="41">
        <f t="shared" si="58"/>
        <v>27.195499999999999</v>
      </c>
      <c r="P198" s="3">
        <v>718</v>
      </c>
      <c r="Q198" s="3">
        <v>762</v>
      </c>
      <c r="R198" s="3">
        <v>871</v>
      </c>
      <c r="S198" s="3">
        <v>836</v>
      </c>
      <c r="T198" s="75">
        <v>782</v>
      </c>
      <c r="U198" s="74">
        <f t="shared" si="59"/>
        <v>871</v>
      </c>
      <c r="V198" s="42">
        <f t="shared" si="60"/>
        <v>10.91</v>
      </c>
      <c r="W198" s="68">
        <v>303414</v>
      </c>
      <c r="X198" s="69">
        <v>578788</v>
      </c>
      <c r="Y198" s="8">
        <v>1.0651528115188178</v>
      </c>
      <c r="Z198" s="37">
        <f t="shared" si="61"/>
        <v>734.16700000000003</v>
      </c>
      <c r="AA198" s="65">
        <f t="shared" si="62"/>
        <v>0</v>
      </c>
      <c r="AB198" s="34">
        <f t="shared" si="63"/>
        <v>0.43202299999999999</v>
      </c>
      <c r="AC198" s="34" t="str">
        <f t="shared" si="64"/>
        <v/>
      </c>
      <c r="AD198" s="65" t="str">
        <f t="shared" si="65"/>
        <v/>
      </c>
      <c r="AE198" s="65">
        <f t="shared" si="66"/>
        <v>658.09199999999998</v>
      </c>
      <c r="AF198" s="65">
        <f t="shared" si="67"/>
        <v>630</v>
      </c>
      <c r="AG198" s="65">
        <f t="shared" si="83"/>
        <v>0</v>
      </c>
      <c r="AH198" s="34" t="str">
        <f t="shared" si="68"/>
        <v/>
      </c>
      <c r="AI198" s="34" t="str">
        <f t="shared" si="69"/>
        <v/>
      </c>
      <c r="AJ198" s="65" t="str">
        <f t="shared" si="70"/>
        <v/>
      </c>
      <c r="AK198" s="37" t="str">
        <f t="shared" si="71"/>
        <v/>
      </c>
      <c r="AL198" s="14">
        <f t="shared" si="72"/>
        <v>630</v>
      </c>
      <c r="AM198" s="42">
        <f t="shared" si="73"/>
        <v>702.8</v>
      </c>
      <c r="AN198" s="60">
        <f t="shared" si="74"/>
        <v>414291</v>
      </c>
      <c r="AO198" s="43">
        <f t="shared" si="75"/>
        <v>4.6442910472681925E-2</v>
      </c>
      <c r="AP198" s="66">
        <f t="shared" si="76"/>
        <v>4895.825850388238</v>
      </c>
      <c r="AQ198" s="18">
        <v>0</v>
      </c>
      <c r="AR198" s="66">
        <f t="shared" si="77"/>
        <v>313771</v>
      </c>
      <c r="AS198" s="38">
        <f t="shared" si="78"/>
        <v>7760</v>
      </c>
      <c r="AT198" s="38">
        <f t="shared" si="79"/>
        <v>28939.4</v>
      </c>
      <c r="AU198" s="66">
        <f t="shared" si="80"/>
        <v>301115</v>
      </c>
      <c r="AV198" s="20">
        <f t="shared" si="81"/>
        <v>313771</v>
      </c>
      <c r="AX198" s="65">
        <f t="shared" si="82"/>
        <v>1</v>
      </c>
    </row>
    <row r="199" spans="1:50" ht="15" customHeight="1">
      <c r="A199" s="2">
        <v>21</v>
      </c>
      <c r="B199" s="2">
        <v>100</v>
      </c>
      <c r="C199" s="1" t="s">
        <v>12</v>
      </c>
      <c r="D199" s="35">
        <v>1562492</v>
      </c>
      <c r="E199" s="66">
        <v>0</v>
      </c>
      <c r="F199" s="7">
        <v>11070</v>
      </c>
      <c r="G199" s="66">
        <v>13951</v>
      </c>
      <c r="H199" s="63">
        <v>2.0219999999999998</v>
      </c>
      <c r="I199" s="65">
        <v>14242</v>
      </c>
      <c r="J199" s="73">
        <f t="shared" si="56"/>
        <v>1.0208999999999999</v>
      </c>
      <c r="K199" s="65">
        <v>875</v>
      </c>
      <c r="L199" s="65">
        <v>7183</v>
      </c>
      <c r="M199" s="61">
        <v>1614</v>
      </c>
      <c r="N199" s="41">
        <f t="shared" si="57"/>
        <v>12.1815</v>
      </c>
      <c r="O199" s="41">
        <f t="shared" si="58"/>
        <v>22.4697</v>
      </c>
      <c r="P199" s="3">
        <v>6973</v>
      </c>
      <c r="Q199" s="3">
        <v>7608</v>
      </c>
      <c r="R199" s="3">
        <v>7838</v>
      </c>
      <c r="S199" s="3">
        <v>8820</v>
      </c>
      <c r="T199" s="74">
        <v>11070</v>
      </c>
      <c r="U199" s="74">
        <f t="shared" si="59"/>
        <v>11070</v>
      </c>
      <c r="V199" s="42">
        <f t="shared" si="60"/>
        <v>0</v>
      </c>
      <c r="W199" s="68">
        <v>18283148</v>
      </c>
      <c r="X199" s="69">
        <v>6990768</v>
      </c>
      <c r="Y199" s="8">
        <v>16.701209812555117</v>
      </c>
      <c r="Z199" s="37">
        <f t="shared" si="61"/>
        <v>662.82619999999997</v>
      </c>
      <c r="AA199" s="65">
        <f t="shared" si="62"/>
        <v>0</v>
      </c>
      <c r="AB199" s="34">
        <f t="shared" si="63"/>
        <v>0.43202299999999999</v>
      </c>
      <c r="AC199" s="34" t="str">
        <f t="shared" si="64"/>
        <v/>
      </c>
      <c r="AD199" s="65" t="str">
        <f t="shared" si="65"/>
        <v/>
      </c>
      <c r="AE199" s="65" t="str">
        <f t="shared" si="66"/>
        <v/>
      </c>
      <c r="AF199" s="65" t="str">
        <f t="shared" si="67"/>
        <v/>
      </c>
      <c r="AG199" s="65">
        <f t="shared" si="83"/>
        <v>0</v>
      </c>
      <c r="AH199" s="34">
        <f t="shared" si="68"/>
        <v>633.08536368499983</v>
      </c>
      <c r="AI199" s="34" t="str">
        <f t="shared" si="69"/>
        <v/>
      </c>
      <c r="AJ199" s="65" t="str">
        <f t="shared" si="70"/>
        <v/>
      </c>
      <c r="AK199" s="37" t="str">
        <f t="shared" si="71"/>
        <v/>
      </c>
      <c r="AL199" s="14">
        <f t="shared" si="72"/>
        <v>633.09</v>
      </c>
      <c r="AM199" s="42">
        <f t="shared" si="73"/>
        <v>706.24</v>
      </c>
      <c r="AN199" s="60">
        <f t="shared" si="74"/>
        <v>1954014</v>
      </c>
      <c r="AO199" s="43">
        <f t="shared" si="75"/>
        <v>4.6442910472681925E-2</v>
      </c>
      <c r="AP199" s="66">
        <f t="shared" si="76"/>
        <v>18183.421194085371</v>
      </c>
      <c r="AQ199" s="18">
        <v>0</v>
      </c>
      <c r="AR199" s="66">
        <f t="shared" si="77"/>
        <v>1580675</v>
      </c>
      <c r="AS199" s="38">
        <f t="shared" si="78"/>
        <v>139510</v>
      </c>
      <c r="AT199" s="38">
        <f t="shared" si="79"/>
        <v>349538.4</v>
      </c>
      <c r="AU199" s="66">
        <f t="shared" si="80"/>
        <v>1422982</v>
      </c>
      <c r="AV199" s="20">
        <f t="shared" si="81"/>
        <v>1580675</v>
      </c>
      <c r="AX199" s="65">
        <f t="shared" si="82"/>
        <v>1</v>
      </c>
    </row>
    <row r="200" spans="1:50" ht="15" customHeight="1">
      <c r="A200" s="2">
        <v>21</v>
      </c>
      <c r="B200" s="2">
        <v>200</v>
      </c>
      <c r="C200" s="1" t="s">
        <v>87</v>
      </c>
      <c r="D200" s="35">
        <v>112452</v>
      </c>
      <c r="E200" s="66">
        <v>0</v>
      </c>
      <c r="F200" s="7">
        <v>489</v>
      </c>
      <c r="G200" s="66">
        <v>495</v>
      </c>
      <c r="H200" s="63">
        <v>2.335</v>
      </c>
      <c r="I200" s="65">
        <v>368</v>
      </c>
      <c r="J200" s="73">
        <f t="shared" si="56"/>
        <v>0.74339999999999995</v>
      </c>
      <c r="K200" s="65">
        <v>88</v>
      </c>
      <c r="L200" s="65">
        <v>265</v>
      </c>
      <c r="M200" s="61">
        <v>51</v>
      </c>
      <c r="N200" s="41">
        <f t="shared" si="57"/>
        <v>33.207500000000003</v>
      </c>
      <c r="O200" s="41">
        <f t="shared" si="58"/>
        <v>19.2453</v>
      </c>
      <c r="P200" s="3">
        <v>414</v>
      </c>
      <c r="Q200" s="3">
        <v>473</v>
      </c>
      <c r="R200" s="3">
        <v>441</v>
      </c>
      <c r="S200" s="3">
        <v>450</v>
      </c>
      <c r="T200" s="75">
        <v>489</v>
      </c>
      <c r="U200" s="74">
        <f t="shared" si="59"/>
        <v>489</v>
      </c>
      <c r="V200" s="42">
        <f t="shared" si="60"/>
        <v>0</v>
      </c>
      <c r="W200" s="68">
        <v>292930</v>
      </c>
      <c r="X200" s="69">
        <v>201015</v>
      </c>
      <c r="Y200" s="8">
        <v>0.48016863398594894</v>
      </c>
      <c r="Z200" s="37">
        <f t="shared" si="61"/>
        <v>1018.3922</v>
      </c>
      <c r="AA200" s="65">
        <f t="shared" si="62"/>
        <v>0</v>
      </c>
      <c r="AB200" s="34">
        <f t="shared" si="63"/>
        <v>0.43202299999999999</v>
      </c>
      <c r="AC200" s="34" t="str">
        <f t="shared" si="64"/>
        <v/>
      </c>
      <c r="AD200" s="65" t="str">
        <f t="shared" si="65"/>
        <v/>
      </c>
      <c r="AE200" s="65">
        <f t="shared" si="66"/>
        <v>554.96500000000003</v>
      </c>
      <c r="AF200" s="65">
        <f t="shared" si="67"/>
        <v>554.96500000000003</v>
      </c>
      <c r="AG200" s="65">
        <f t="shared" si="83"/>
        <v>0</v>
      </c>
      <c r="AH200" s="34" t="str">
        <f t="shared" si="68"/>
        <v/>
      </c>
      <c r="AI200" s="34" t="str">
        <f t="shared" si="69"/>
        <v/>
      </c>
      <c r="AJ200" s="65" t="str">
        <f t="shared" si="70"/>
        <v/>
      </c>
      <c r="AK200" s="37" t="str">
        <f t="shared" si="71"/>
        <v/>
      </c>
      <c r="AL200" s="14">
        <f t="shared" si="72"/>
        <v>554.97</v>
      </c>
      <c r="AM200" s="42">
        <f t="shared" si="73"/>
        <v>619.1</v>
      </c>
      <c r="AN200" s="60">
        <f t="shared" si="74"/>
        <v>179902</v>
      </c>
      <c r="AO200" s="43">
        <f t="shared" si="75"/>
        <v>4.6442910472681925E-2</v>
      </c>
      <c r="AP200" s="66">
        <f t="shared" si="76"/>
        <v>3132.574311382396</v>
      </c>
      <c r="AQ200" s="18">
        <v>0</v>
      </c>
      <c r="AR200" s="66">
        <f t="shared" si="77"/>
        <v>115585</v>
      </c>
      <c r="AS200" s="38">
        <f t="shared" si="78"/>
        <v>4950</v>
      </c>
      <c r="AT200" s="38">
        <f t="shared" si="79"/>
        <v>10050.75</v>
      </c>
      <c r="AU200" s="66">
        <f t="shared" si="80"/>
        <v>107502</v>
      </c>
      <c r="AV200" s="20">
        <f t="shared" si="81"/>
        <v>115585</v>
      </c>
      <c r="AX200" s="65">
        <f t="shared" si="82"/>
        <v>1</v>
      </c>
    </row>
    <row r="201" spans="1:50" ht="15" customHeight="1">
      <c r="A201" s="2">
        <v>21</v>
      </c>
      <c r="B201" s="2">
        <v>300</v>
      </c>
      <c r="C201" s="1" t="s">
        <v>120</v>
      </c>
      <c r="D201" s="35">
        <v>94116</v>
      </c>
      <c r="E201" s="66">
        <v>0</v>
      </c>
      <c r="F201" s="7">
        <v>502</v>
      </c>
      <c r="G201" s="66">
        <v>499</v>
      </c>
      <c r="H201" s="63">
        <v>2.5150000000000001</v>
      </c>
      <c r="I201" s="65">
        <v>72</v>
      </c>
      <c r="J201" s="73">
        <f t="shared" si="56"/>
        <v>0.14430000000000001</v>
      </c>
      <c r="K201" s="65">
        <v>34</v>
      </c>
      <c r="L201" s="65">
        <v>222</v>
      </c>
      <c r="M201" s="61">
        <v>44</v>
      </c>
      <c r="N201" s="41">
        <f t="shared" si="57"/>
        <v>15.315300000000001</v>
      </c>
      <c r="O201" s="41">
        <f t="shared" si="58"/>
        <v>19.819800000000001</v>
      </c>
      <c r="P201" s="3">
        <v>278</v>
      </c>
      <c r="Q201" s="3">
        <v>364</v>
      </c>
      <c r="R201" s="3">
        <v>361</v>
      </c>
      <c r="S201" s="3">
        <v>329</v>
      </c>
      <c r="T201" s="75">
        <v>502</v>
      </c>
      <c r="U201" s="74">
        <f t="shared" si="59"/>
        <v>502</v>
      </c>
      <c r="V201" s="42">
        <f t="shared" si="60"/>
        <v>0.6</v>
      </c>
      <c r="W201" s="68">
        <v>247108</v>
      </c>
      <c r="X201" s="69">
        <v>183295</v>
      </c>
      <c r="Y201" s="8">
        <v>0.44492638575931626</v>
      </c>
      <c r="Z201" s="37">
        <f t="shared" si="61"/>
        <v>1128.2764999999999</v>
      </c>
      <c r="AA201" s="65">
        <f t="shared" si="62"/>
        <v>0</v>
      </c>
      <c r="AB201" s="34">
        <f t="shared" si="63"/>
        <v>0.43202299999999999</v>
      </c>
      <c r="AC201" s="34" t="str">
        <f t="shared" si="64"/>
        <v/>
      </c>
      <c r="AD201" s="65" t="str">
        <f t="shared" si="65"/>
        <v/>
      </c>
      <c r="AE201" s="65">
        <f t="shared" si="66"/>
        <v>556.43299999999999</v>
      </c>
      <c r="AF201" s="65">
        <f t="shared" si="67"/>
        <v>556.43299999999999</v>
      </c>
      <c r="AG201" s="65">
        <f t="shared" si="83"/>
        <v>0</v>
      </c>
      <c r="AH201" s="34" t="str">
        <f t="shared" si="68"/>
        <v/>
      </c>
      <c r="AI201" s="34" t="str">
        <f t="shared" si="69"/>
        <v/>
      </c>
      <c r="AJ201" s="65" t="str">
        <f t="shared" si="70"/>
        <v/>
      </c>
      <c r="AK201" s="37" t="str">
        <f t="shared" si="71"/>
        <v/>
      </c>
      <c r="AL201" s="14">
        <f t="shared" si="72"/>
        <v>556.42999999999995</v>
      </c>
      <c r="AM201" s="42">
        <f t="shared" si="73"/>
        <v>620.73</v>
      </c>
      <c r="AN201" s="60">
        <f t="shared" si="74"/>
        <v>202988</v>
      </c>
      <c r="AO201" s="43">
        <f t="shared" si="75"/>
        <v>4.6442910472681925E-2</v>
      </c>
      <c r="AP201" s="66">
        <f t="shared" si="76"/>
        <v>5056.3325489818262</v>
      </c>
      <c r="AQ201" s="18">
        <v>0</v>
      </c>
      <c r="AR201" s="66">
        <f t="shared" si="77"/>
        <v>99172</v>
      </c>
      <c r="AS201" s="38">
        <f t="shared" si="78"/>
        <v>4990</v>
      </c>
      <c r="AT201" s="38">
        <f t="shared" si="79"/>
        <v>9164.75</v>
      </c>
      <c r="AU201" s="66">
        <f t="shared" si="80"/>
        <v>89126</v>
      </c>
      <c r="AV201" s="20">
        <f t="shared" si="81"/>
        <v>99172</v>
      </c>
      <c r="AX201" s="65">
        <f t="shared" si="82"/>
        <v>1</v>
      </c>
    </row>
    <row r="202" spans="1:50" ht="15" customHeight="1">
      <c r="A202" s="2">
        <v>21</v>
      </c>
      <c r="B202" s="2">
        <v>400</v>
      </c>
      <c r="C202" s="1" t="s">
        <v>249</v>
      </c>
      <c r="D202" s="35">
        <v>173554</v>
      </c>
      <c r="E202" s="66">
        <v>0</v>
      </c>
      <c r="F202" s="7">
        <v>612</v>
      </c>
      <c r="G202" s="66">
        <v>603</v>
      </c>
      <c r="H202" s="63">
        <v>2.133</v>
      </c>
      <c r="I202" s="65">
        <v>167</v>
      </c>
      <c r="J202" s="73">
        <f t="shared" si="56"/>
        <v>0.27689999999999998</v>
      </c>
      <c r="K202" s="65">
        <v>78</v>
      </c>
      <c r="L202" s="65">
        <v>316</v>
      </c>
      <c r="M202" s="61">
        <v>104</v>
      </c>
      <c r="N202" s="41">
        <f t="shared" si="57"/>
        <v>24.683499999999999</v>
      </c>
      <c r="O202" s="41">
        <f t="shared" si="58"/>
        <v>32.9114</v>
      </c>
      <c r="P202" s="3">
        <v>553</v>
      </c>
      <c r="Q202" s="3">
        <v>571</v>
      </c>
      <c r="R202" s="3">
        <v>566</v>
      </c>
      <c r="S202" s="3">
        <v>566</v>
      </c>
      <c r="T202" s="75">
        <v>612</v>
      </c>
      <c r="U202" s="74">
        <f t="shared" si="59"/>
        <v>612</v>
      </c>
      <c r="V202" s="42">
        <f t="shared" si="60"/>
        <v>1.47</v>
      </c>
      <c r="W202" s="68">
        <v>220869</v>
      </c>
      <c r="X202" s="69">
        <v>257548</v>
      </c>
      <c r="Y202" s="8">
        <v>0.78846504308128074</v>
      </c>
      <c r="Z202" s="37">
        <f t="shared" si="61"/>
        <v>776.19169999999997</v>
      </c>
      <c r="AA202" s="65">
        <f t="shared" si="62"/>
        <v>0</v>
      </c>
      <c r="AB202" s="34">
        <f t="shared" si="63"/>
        <v>0.43202299999999999</v>
      </c>
      <c r="AC202" s="34" t="str">
        <f t="shared" si="64"/>
        <v/>
      </c>
      <c r="AD202" s="65" t="str">
        <f t="shared" si="65"/>
        <v/>
      </c>
      <c r="AE202" s="65">
        <f t="shared" si="66"/>
        <v>594.601</v>
      </c>
      <c r="AF202" s="65">
        <f t="shared" si="67"/>
        <v>594.601</v>
      </c>
      <c r="AG202" s="65">
        <f t="shared" si="83"/>
        <v>0</v>
      </c>
      <c r="AH202" s="34" t="str">
        <f t="shared" si="68"/>
        <v/>
      </c>
      <c r="AI202" s="34" t="str">
        <f t="shared" si="69"/>
        <v/>
      </c>
      <c r="AJ202" s="65" t="str">
        <f t="shared" si="70"/>
        <v/>
      </c>
      <c r="AK202" s="37" t="str">
        <f t="shared" si="71"/>
        <v/>
      </c>
      <c r="AL202" s="14">
        <f t="shared" si="72"/>
        <v>594.6</v>
      </c>
      <c r="AM202" s="42">
        <f t="shared" si="73"/>
        <v>663.31</v>
      </c>
      <c r="AN202" s="60">
        <f t="shared" si="74"/>
        <v>304555</v>
      </c>
      <c r="AO202" s="43">
        <f t="shared" si="75"/>
        <v>4.6442910472681925E-2</v>
      </c>
      <c r="AP202" s="66">
        <f t="shared" si="76"/>
        <v>6084.0677148318046</v>
      </c>
      <c r="AQ202" s="18">
        <v>0</v>
      </c>
      <c r="AR202" s="66">
        <f t="shared" si="77"/>
        <v>179638</v>
      </c>
      <c r="AS202" s="38">
        <f t="shared" si="78"/>
        <v>6030</v>
      </c>
      <c r="AT202" s="38">
        <f t="shared" si="79"/>
        <v>12877.400000000001</v>
      </c>
      <c r="AU202" s="66">
        <f t="shared" si="80"/>
        <v>167524</v>
      </c>
      <c r="AV202" s="20">
        <f t="shared" si="81"/>
        <v>179638</v>
      </c>
      <c r="AX202" s="65">
        <f t="shared" si="82"/>
        <v>1</v>
      </c>
    </row>
    <row r="203" spans="1:50" ht="15" customHeight="1">
      <c r="A203" s="2">
        <v>21</v>
      </c>
      <c r="B203" s="2">
        <v>500</v>
      </c>
      <c r="C203" s="1" t="s">
        <v>270</v>
      </c>
      <c r="D203" s="35">
        <v>0</v>
      </c>
      <c r="E203" s="66">
        <v>0</v>
      </c>
      <c r="F203" s="7">
        <v>185</v>
      </c>
      <c r="G203" s="66">
        <v>163</v>
      </c>
      <c r="H203" s="63">
        <v>2.012</v>
      </c>
      <c r="I203" s="40">
        <v>0</v>
      </c>
      <c r="J203" s="73">
        <f t="shared" si="56"/>
        <v>0</v>
      </c>
      <c r="K203" s="65">
        <v>15</v>
      </c>
      <c r="L203" s="65">
        <v>110</v>
      </c>
      <c r="M203" s="61">
        <v>27</v>
      </c>
      <c r="N203" s="41">
        <f t="shared" si="57"/>
        <v>13.636400000000002</v>
      </c>
      <c r="O203" s="41">
        <f t="shared" si="58"/>
        <v>24.545500000000001</v>
      </c>
      <c r="P203" s="3">
        <v>158</v>
      </c>
      <c r="Q203" s="3">
        <v>191</v>
      </c>
      <c r="R203" s="3">
        <v>171</v>
      </c>
      <c r="S203" s="3">
        <v>197</v>
      </c>
      <c r="T203" s="75">
        <v>185</v>
      </c>
      <c r="U203" s="74">
        <f t="shared" si="59"/>
        <v>197</v>
      </c>
      <c r="V203" s="42">
        <f t="shared" si="60"/>
        <v>17.260000000000002</v>
      </c>
      <c r="W203" s="68">
        <v>333325</v>
      </c>
      <c r="X203" s="69">
        <v>142769</v>
      </c>
      <c r="Y203" s="8">
        <v>0.54566275982745871</v>
      </c>
      <c r="Z203" s="37">
        <f t="shared" si="61"/>
        <v>339.03719999999998</v>
      </c>
      <c r="AA203" s="65">
        <f t="shared" si="62"/>
        <v>0</v>
      </c>
      <c r="AB203" s="34">
        <f t="shared" si="63"/>
        <v>0.43202299999999999</v>
      </c>
      <c r="AC203" s="34" t="str">
        <f t="shared" si="64"/>
        <v/>
      </c>
      <c r="AD203" s="65" t="str">
        <f t="shared" si="65"/>
        <v/>
      </c>
      <c r="AE203" s="65">
        <f t="shared" si="66"/>
        <v>433.12099999999998</v>
      </c>
      <c r="AF203" s="65">
        <f t="shared" si="67"/>
        <v>433.12099999999998</v>
      </c>
      <c r="AG203" s="65">
        <f t="shared" si="83"/>
        <v>0</v>
      </c>
      <c r="AH203" s="34" t="str">
        <f t="shared" si="68"/>
        <v/>
      </c>
      <c r="AI203" s="34" t="str">
        <f t="shared" si="69"/>
        <v/>
      </c>
      <c r="AJ203" s="65" t="str">
        <f t="shared" si="70"/>
        <v/>
      </c>
      <c r="AK203" s="37" t="str">
        <f t="shared" si="71"/>
        <v/>
      </c>
      <c r="AL203" s="14">
        <f t="shared" si="72"/>
        <v>433.12</v>
      </c>
      <c r="AM203" s="42">
        <f t="shared" si="73"/>
        <v>483.17</v>
      </c>
      <c r="AN203" s="60">
        <f t="shared" si="74"/>
        <v>0</v>
      </c>
      <c r="AO203" s="43">
        <f t="shared" si="75"/>
        <v>4.6442910472681925E-2</v>
      </c>
      <c r="AP203" s="66">
        <f t="shared" si="76"/>
        <v>0</v>
      </c>
      <c r="AQ203" s="18">
        <v>0</v>
      </c>
      <c r="AR203" s="66">
        <f t="shared" si="77"/>
        <v>0</v>
      </c>
      <c r="AS203" s="38">
        <f t="shared" si="78"/>
        <v>1630</v>
      </c>
      <c r="AT203" s="38">
        <f t="shared" si="79"/>
        <v>7138.4500000000007</v>
      </c>
      <c r="AU203" s="66">
        <f t="shared" si="80"/>
        <v>-1630</v>
      </c>
      <c r="AV203" s="20">
        <f t="shared" si="81"/>
        <v>0</v>
      </c>
      <c r="AX203" s="65">
        <f t="shared" si="82"/>
        <v>0</v>
      </c>
    </row>
    <row r="204" spans="1:50" ht="15" customHeight="1">
      <c r="A204" s="2">
        <v>21</v>
      </c>
      <c r="B204" s="2">
        <v>600</v>
      </c>
      <c r="C204" s="1" t="s">
        <v>285</v>
      </c>
      <c r="D204" s="35">
        <v>56134</v>
      </c>
      <c r="E204" s="66">
        <v>0</v>
      </c>
      <c r="F204" s="7">
        <v>354</v>
      </c>
      <c r="G204" s="66">
        <v>361</v>
      </c>
      <c r="H204" s="63">
        <v>2.4729999999999999</v>
      </c>
      <c r="I204" s="65">
        <v>157</v>
      </c>
      <c r="J204" s="73">
        <f t="shared" ref="J204:J267" si="84">ROUND(I204/G204,4)</f>
        <v>0.43490000000000001</v>
      </c>
      <c r="K204" s="65">
        <v>45</v>
      </c>
      <c r="L204" s="65">
        <v>120</v>
      </c>
      <c r="M204" s="61">
        <v>23</v>
      </c>
      <c r="N204" s="41">
        <f t="shared" ref="N204:N267" si="85">ROUND(K204/L204,6)*100</f>
        <v>37.5</v>
      </c>
      <c r="O204" s="41">
        <f t="shared" ref="O204:O267" si="86">ROUND(M204/L204,6)*100</f>
        <v>19.166699999999999</v>
      </c>
      <c r="P204" s="3">
        <v>198</v>
      </c>
      <c r="Q204" s="3">
        <v>284</v>
      </c>
      <c r="R204" s="3">
        <v>203</v>
      </c>
      <c r="S204" s="3">
        <v>281</v>
      </c>
      <c r="T204" s="75">
        <v>354</v>
      </c>
      <c r="U204" s="74">
        <f t="shared" ref="U204:U267" si="87">MAX(P204:T204)</f>
        <v>354</v>
      </c>
      <c r="V204" s="42">
        <f t="shared" ref="V204:V267" si="88">ROUND(IF(100*(1-(G204/U204))&lt;0,0,100*(1-G204/U204)),2)</f>
        <v>0</v>
      </c>
      <c r="W204" s="68">
        <v>228865</v>
      </c>
      <c r="X204" s="69">
        <v>155986</v>
      </c>
      <c r="Y204" s="8">
        <v>0.78033643399120001</v>
      </c>
      <c r="Z204" s="37">
        <f t="shared" ref="Z204:Z267" si="89">ROUND(T204/Y204,4)</f>
        <v>453.65050000000002</v>
      </c>
      <c r="AA204" s="65">
        <f t="shared" ref="AA204:AA267" si="90">IF((AND(G204&gt;=10000,Z204&lt;150)),100,IF(AND(G204&lt;10000,Z204&lt;30),200,0))</f>
        <v>0</v>
      </c>
      <c r="AB204" s="34">
        <f t="shared" ref="AB204:AB267" si="91">ROUND(X$11/W$11,6)</f>
        <v>0.43202299999999999</v>
      </c>
      <c r="AC204" s="34" t="str">
        <f t="shared" ref="AC204:AC267" si="92">IF(AND(2500&lt;=G204,G204&lt;3000),(G204-2500)*0.002,"")</f>
        <v/>
      </c>
      <c r="AD204" s="65" t="str">
        <f t="shared" ref="AD204:AD267" si="93">IF(AND(10000&lt;=G204,G204&lt;11000),(11000-G204)*0.001,"")</f>
        <v/>
      </c>
      <c r="AE204" s="65">
        <f t="shared" ref="AE204:AE267" si="94">IF(G204&lt;2500, 410+(0.367*MAX(0,(G204-100))+AA204),"")</f>
        <v>505.78699999999998</v>
      </c>
      <c r="AF204" s="65">
        <f t="shared" ref="AF204:AF267" si="95">IF(AND(AE204&lt;&gt;"",AE204&gt;630+AA204),630+AA204,AE204)</f>
        <v>505.78699999999998</v>
      </c>
      <c r="AG204" s="65">
        <f t="shared" si="83"/>
        <v>0</v>
      </c>
      <c r="AH204" s="34" t="str">
        <f t="shared" ref="AH204:AH267" si="96">IF(G204&gt;=10000,1.15*((4.59*N204)+(0.622*O204)+(169.415*J204)+AA204+307.664),"")</f>
        <v/>
      </c>
      <c r="AI204" s="34" t="str">
        <f t="shared" ref="AI204:AI267" si="97">IF(AND(2500&lt;=G204,G204&lt;3000),(AC204*AG204)+(630*(1-AC204)),"")</f>
        <v/>
      </c>
      <c r="AJ204" s="65" t="str">
        <f t="shared" ref="AJ204:AJ267" si="98">IF(AND(10000&lt;=G204,G204&lt;11000),(AD204*AG204)+(AH204*(1-AD204)),"")</f>
        <v/>
      </c>
      <c r="AK204" s="37" t="str">
        <f t="shared" ref="AK204:AK267" si="99">IF(AND(AC204="",AD204=""),"",1)</f>
        <v/>
      </c>
      <c r="AL204" s="14">
        <f t="shared" ref="AL204:AL267" si="100">ROUND(IF(AK204="",MAX(AF204,AG204,AH204),MAX(AI204,AJ204)),2)</f>
        <v>505.79</v>
      </c>
      <c r="AM204" s="42">
        <f t="shared" ref="AM204:AM267" si="101">ROUND(AL204*AM$2,2)</f>
        <v>564.23</v>
      </c>
      <c r="AN204" s="60">
        <f t="shared" ref="AN204:AN267" si="102">ROUND(IF((AM204*G204)-(W204*AB204)&lt;0,0,(AM204*G204)-(W204*AB204)),0)</f>
        <v>104812</v>
      </c>
      <c r="AO204" s="43">
        <f t="shared" ref="AO204:AO267" si="103">$AO$11</f>
        <v>4.6442910472681925E-2</v>
      </c>
      <c r="AP204" s="66">
        <f t="shared" ref="AP204:AP267" si="104">(AN204-(D204-E204))*AO204</f>
        <v>2260.7479959892107</v>
      </c>
      <c r="AQ204" s="18">
        <v>0</v>
      </c>
      <c r="AR204" s="66">
        <f t="shared" ref="AR204:AR267" si="105">ROUND(MAX(IF((D204-E204)&lt;AN204,D204-E204+AP204+AQ204,AN204+AQ204),0),0)</f>
        <v>58395</v>
      </c>
      <c r="AS204" s="38">
        <f t="shared" ref="AS204:AS267" si="106">10*G204</f>
        <v>3610</v>
      </c>
      <c r="AT204" s="38">
        <f t="shared" ref="AT204:AT267" si="107">0.05*X204</f>
        <v>7799.3</v>
      </c>
      <c r="AU204" s="66">
        <f t="shared" ref="AU204:AU267" si="108">ROUND(MAX(D204-(IF(AND(E204&gt;0,AQ204=0),E204,0))-MIN(AS204:AT204)),0)</f>
        <v>52524</v>
      </c>
      <c r="AV204" s="20">
        <f t="shared" ref="AV204:AV267" si="109">MAX(AR204,AU204)</f>
        <v>58395</v>
      </c>
      <c r="AX204" s="65">
        <f t="shared" ref="AX204:AX267" si="110">IF(AV204&gt;0,1,0)</f>
        <v>1</v>
      </c>
    </row>
    <row r="205" spans="1:50" ht="15" customHeight="1">
      <c r="A205" s="2">
        <v>21</v>
      </c>
      <c r="B205" s="2">
        <v>800</v>
      </c>
      <c r="C205" s="1" t="s">
        <v>407</v>
      </c>
      <c r="D205" s="35">
        <v>67326</v>
      </c>
      <c r="E205" s="66">
        <v>0</v>
      </c>
      <c r="F205" s="7">
        <v>292</v>
      </c>
      <c r="G205" s="66">
        <v>287</v>
      </c>
      <c r="H205" s="63">
        <v>2.0950000000000002</v>
      </c>
      <c r="I205" s="65">
        <v>109</v>
      </c>
      <c r="J205" s="73">
        <f t="shared" si="84"/>
        <v>0.37980000000000003</v>
      </c>
      <c r="K205" s="65">
        <v>57</v>
      </c>
      <c r="L205" s="65">
        <v>133</v>
      </c>
      <c r="M205" s="61">
        <v>20</v>
      </c>
      <c r="N205" s="41">
        <f t="shared" si="85"/>
        <v>42.857099999999996</v>
      </c>
      <c r="O205" s="41">
        <f t="shared" si="86"/>
        <v>15.037600000000001</v>
      </c>
      <c r="P205" s="3">
        <v>308</v>
      </c>
      <c r="Q205" s="3">
        <v>331</v>
      </c>
      <c r="R205" s="3">
        <v>295</v>
      </c>
      <c r="S205" s="3">
        <v>286</v>
      </c>
      <c r="T205" s="75">
        <v>292</v>
      </c>
      <c r="U205" s="74">
        <f t="shared" si="87"/>
        <v>331</v>
      </c>
      <c r="V205" s="42">
        <f t="shared" si="88"/>
        <v>13.29</v>
      </c>
      <c r="W205" s="68">
        <v>116825</v>
      </c>
      <c r="X205" s="69">
        <v>54425</v>
      </c>
      <c r="Y205" s="8">
        <v>0.36285650744327774</v>
      </c>
      <c r="Z205" s="37">
        <f t="shared" si="89"/>
        <v>804.72580000000005</v>
      </c>
      <c r="AA205" s="65">
        <f t="shared" si="90"/>
        <v>0</v>
      </c>
      <c r="AB205" s="34">
        <f t="shared" si="91"/>
        <v>0.43202299999999999</v>
      </c>
      <c r="AC205" s="34" t="str">
        <f t="shared" si="92"/>
        <v/>
      </c>
      <c r="AD205" s="65" t="str">
        <f t="shared" si="93"/>
        <v/>
      </c>
      <c r="AE205" s="65">
        <f t="shared" si="94"/>
        <v>478.62900000000002</v>
      </c>
      <c r="AF205" s="65">
        <f t="shared" si="95"/>
        <v>478.62900000000002</v>
      </c>
      <c r="AG205" s="65">
        <f t="shared" ref="AG205:AG268" si="111">IF((AND(2500&lt;=G205,G205&lt;11000)),1.15*(572.62+(5.026*N205)-(53.768*H205)+(14.022*V205)+AA205),0)</f>
        <v>0</v>
      </c>
      <c r="AH205" s="34" t="str">
        <f t="shared" si="96"/>
        <v/>
      </c>
      <c r="AI205" s="34" t="str">
        <f t="shared" si="97"/>
        <v/>
      </c>
      <c r="AJ205" s="65" t="str">
        <f t="shared" si="98"/>
        <v/>
      </c>
      <c r="AK205" s="37" t="str">
        <f t="shared" si="99"/>
        <v/>
      </c>
      <c r="AL205" s="14">
        <f t="shared" si="100"/>
        <v>478.63</v>
      </c>
      <c r="AM205" s="42">
        <f t="shared" si="101"/>
        <v>533.94000000000005</v>
      </c>
      <c r="AN205" s="60">
        <f t="shared" si="102"/>
        <v>102770</v>
      </c>
      <c r="AO205" s="43">
        <f t="shared" si="103"/>
        <v>4.6442910472681925E-2</v>
      </c>
      <c r="AP205" s="66">
        <f t="shared" si="104"/>
        <v>1646.1225187937382</v>
      </c>
      <c r="AQ205" s="18">
        <v>0</v>
      </c>
      <c r="AR205" s="66">
        <f t="shared" si="105"/>
        <v>68972</v>
      </c>
      <c r="AS205" s="38">
        <f t="shared" si="106"/>
        <v>2870</v>
      </c>
      <c r="AT205" s="38">
        <f t="shared" si="107"/>
        <v>2721.25</v>
      </c>
      <c r="AU205" s="66">
        <f t="shared" si="108"/>
        <v>64605</v>
      </c>
      <c r="AV205" s="20">
        <f t="shared" si="109"/>
        <v>68972</v>
      </c>
      <c r="AX205" s="65">
        <f t="shared" si="110"/>
        <v>1</v>
      </c>
    </row>
    <row r="206" spans="1:50" ht="15" customHeight="1">
      <c r="A206" s="2">
        <v>21</v>
      </c>
      <c r="B206" s="2">
        <v>1000</v>
      </c>
      <c r="C206" s="1" t="s">
        <v>517</v>
      </c>
      <c r="D206" s="35">
        <v>11046</v>
      </c>
      <c r="E206" s="66">
        <v>0</v>
      </c>
      <c r="F206" s="7">
        <v>106</v>
      </c>
      <c r="G206" s="66">
        <v>107</v>
      </c>
      <c r="H206" s="63">
        <v>2.3260000000000001</v>
      </c>
      <c r="I206" s="65">
        <v>39</v>
      </c>
      <c r="J206" s="73">
        <f t="shared" si="84"/>
        <v>0.36449999999999999</v>
      </c>
      <c r="K206" s="65">
        <v>19</v>
      </c>
      <c r="L206" s="65">
        <v>50</v>
      </c>
      <c r="M206" s="61">
        <v>13</v>
      </c>
      <c r="N206" s="41">
        <f t="shared" si="85"/>
        <v>38</v>
      </c>
      <c r="O206" s="41">
        <f t="shared" si="86"/>
        <v>26</v>
      </c>
      <c r="P206" s="3">
        <v>109</v>
      </c>
      <c r="Q206" s="3">
        <v>124</v>
      </c>
      <c r="R206" s="3">
        <v>104</v>
      </c>
      <c r="S206" s="3">
        <v>115</v>
      </c>
      <c r="T206" s="75">
        <v>106</v>
      </c>
      <c r="U206" s="74">
        <f t="shared" si="87"/>
        <v>124</v>
      </c>
      <c r="V206" s="42">
        <f t="shared" si="88"/>
        <v>13.71</v>
      </c>
      <c r="W206" s="68">
        <v>66770</v>
      </c>
      <c r="X206" s="69">
        <v>21004</v>
      </c>
      <c r="Y206" s="8">
        <v>0.86393952404412688</v>
      </c>
      <c r="Z206" s="37">
        <f t="shared" si="89"/>
        <v>122.6938</v>
      </c>
      <c r="AA206" s="65">
        <f t="shared" si="90"/>
        <v>0</v>
      </c>
      <c r="AB206" s="34">
        <f t="shared" si="91"/>
        <v>0.43202299999999999</v>
      </c>
      <c r="AC206" s="34" t="str">
        <f t="shared" si="92"/>
        <v/>
      </c>
      <c r="AD206" s="65" t="str">
        <f t="shared" si="93"/>
        <v/>
      </c>
      <c r="AE206" s="65">
        <f t="shared" si="94"/>
        <v>412.56900000000002</v>
      </c>
      <c r="AF206" s="65">
        <f t="shared" si="95"/>
        <v>412.56900000000002</v>
      </c>
      <c r="AG206" s="65">
        <f t="shared" si="111"/>
        <v>0</v>
      </c>
      <c r="AH206" s="34" t="str">
        <f t="shared" si="96"/>
        <v/>
      </c>
      <c r="AI206" s="34" t="str">
        <f t="shared" si="97"/>
        <v/>
      </c>
      <c r="AJ206" s="65" t="str">
        <f t="shared" si="98"/>
        <v/>
      </c>
      <c r="AK206" s="37" t="str">
        <f t="shared" si="99"/>
        <v/>
      </c>
      <c r="AL206" s="14">
        <f t="shared" si="100"/>
        <v>412.57</v>
      </c>
      <c r="AM206" s="42">
        <f t="shared" si="101"/>
        <v>460.24</v>
      </c>
      <c r="AN206" s="60">
        <f t="shared" si="102"/>
        <v>20400</v>
      </c>
      <c r="AO206" s="43">
        <f t="shared" si="103"/>
        <v>4.6442910472681925E-2</v>
      </c>
      <c r="AP206" s="66">
        <f t="shared" si="104"/>
        <v>434.42698456146672</v>
      </c>
      <c r="AQ206" s="18">
        <v>0</v>
      </c>
      <c r="AR206" s="66">
        <f t="shared" si="105"/>
        <v>11480</v>
      </c>
      <c r="AS206" s="38">
        <f t="shared" si="106"/>
        <v>1070</v>
      </c>
      <c r="AT206" s="38">
        <f t="shared" si="107"/>
        <v>1050.2</v>
      </c>
      <c r="AU206" s="66">
        <f t="shared" si="108"/>
        <v>9996</v>
      </c>
      <c r="AV206" s="20">
        <f t="shared" si="109"/>
        <v>11480</v>
      </c>
      <c r="AX206" s="65">
        <f t="shared" si="110"/>
        <v>1</v>
      </c>
    </row>
    <row r="207" spans="1:50" ht="15" customHeight="1">
      <c r="A207" s="2">
        <v>21</v>
      </c>
      <c r="B207" s="2">
        <v>1100</v>
      </c>
      <c r="C207" s="1" t="s">
        <v>520</v>
      </c>
      <c r="D207" s="35">
        <v>69966</v>
      </c>
      <c r="E207" s="66">
        <v>0</v>
      </c>
      <c r="F207" s="7">
        <v>424</v>
      </c>
      <c r="G207" s="66">
        <v>433</v>
      </c>
      <c r="H207" s="63">
        <v>2.5619999999999998</v>
      </c>
      <c r="I207" s="65">
        <v>128</v>
      </c>
      <c r="J207" s="73">
        <f t="shared" si="84"/>
        <v>0.29559999999999997</v>
      </c>
      <c r="K207" s="65">
        <v>20</v>
      </c>
      <c r="L207" s="65">
        <v>182</v>
      </c>
      <c r="M207" s="61">
        <v>34</v>
      </c>
      <c r="N207" s="41">
        <f t="shared" si="85"/>
        <v>10.989000000000001</v>
      </c>
      <c r="O207" s="41">
        <f t="shared" si="86"/>
        <v>18.6813</v>
      </c>
      <c r="P207" s="3">
        <v>172</v>
      </c>
      <c r="Q207" s="3">
        <v>187</v>
      </c>
      <c r="R207" s="3">
        <v>181</v>
      </c>
      <c r="S207" s="3">
        <v>279</v>
      </c>
      <c r="T207" s="75">
        <v>424</v>
      </c>
      <c r="U207" s="74">
        <f t="shared" si="87"/>
        <v>424</v>
      </c>
      <c r="V207" s="42">
        <f t="shared" si="88"/>
        <v>0</v>
      </c>
      <c r="W207" s="68">
        <v>214175</v>
      </c>
      <c r="X207" s="69">
        <v>136004</v>
      </c>
      <c r="Y207" s="8">
        <v>0.67123824511928243</v>
      </c>
      <c r="Z207" s="37">
        <f t="shared" si="89"/>
        <v>631.66840000000002</v>
      </c>
      <c r="AA207" s="65">
        <f t="shared" si="90"/>
        <v>0</v>
      </c>
      <c r="AB207" s="34">
        <f t="shared" si="91"/>
        <v>0.43202299999999999</v>
      </c>
      <c r="AC207" s="34" t="str">
        <f t="shared" si="92"/>
        <v/>
      </c>
      <c r="AD207" s="65" t="str">
        <f t="shared" si="93"/>
        <v/>
      </c>
      <c r="AE207" s="65">
        <f t="shared" si="94"/>
        <v>532.21100000000001</v>
      </c>
      <c r="AF207" s="65">
        <f t="shared" si="95"/>
        <v>532.21100000000001</v>
      </c>
      <c r="AG207" s="65">
        <f t="shared" si="111"/>
        <v>0</v>
      </c>
      <c r="AH207" s="34" t="str">
        <f t="shared" si="96"/>
        <v/>
      </c>
      <c r="AI207" s="34" t="str">
        <f t="shared" si="97"/>
        <v/>
      </c>
      <c r="AJ207" s="65" t="str">
        <f t="shared" si="98"/>
        <v/>
      </c>
      <c r="AK207" s="37" t="str">
        <f t="shared" si="99"/>
        <v/>
      </c>
      <c r="AL207" s="14">
        <f t="shared" si="100"/>
        <v>532.21</v>
      </c>
      <c r="AM207" s="42">
        <f t="shared" si="101"/>
        <v>593.71</v>
      </c>
      <c r="AN207" s="60">
        <f t="shared" si="102"/>
        <v>164548</v>
      </c>
      <c r="AO207" s="43">
        <f t="shared" si="103"/>
        <v>4.6442910472681925E-2</v>
      </c>
      <c r="AP207" s="66">
        <f t="shared" si="104"/>
        <v>4392.6633583272014</v>
      </c>
      <c r="AQ207" s="18">
        <v>0</v>
      </c>
      <c r="AR207" s="66">
        <f t="shared" si="105"/>
        <v>74359</v>
      </c>
      <c r="AS207" s="38">
        <f t="shared" si="106"/>
        <v>4330</v>
      </c>
      <c r="AT207" s="38">
        <f t="shared" si="107"/>
        <v>6800.2000000000007</v>
      </c>
      <c r="AU207" s="66">
        <f t="shared" si="108"/>
        <v>65636</v>
      </c>
      <c r="AV207" s="20">
        <f t="shared" si="109"/>
        <v>74359</v>
      </c>
      <c r="AX207" s="65">
        <f t="shared" si="110"/>
        <v>1</v>
      </c>
    </row>
    <row r="208" spans="1:50" ht="15" customHeight="1">
      <c r="A208" s="2">
        <v>21</v>
      </c>
      <c r="B208" s="2">
        <v>1200</v>
      </c>
      <c r="C208" s="1" t="s">
        <v>551</v>
      </c>
      <c r="D208" s="35">
        <v>30727</v>
      </c>
      <c r="E208" s="66">
        <v>0</v>
      </c>
      <c r="F208" s="7">
        <v>187</v>
      </c>
      <c r="G208" s="66">
        <v>183</v>
      </c>
      <c r="H208" s="63">
        <v>2.2050000000000001</v>
      </c>
      <c r="I208" s="65">
        <v>71</v>
      </c>
      <c r="J208" s="73">
        <f t="shared" si="84"/>
        <v>0.38800000000000001</v>
      </c>
      <c r="K208" s="65">
        <v>21</v>
      </c>
      <c r="L208" s="65">
        <v>106</v>
      </c>
      <c r="M208" s="61">
        <v>12</v>
      </c>
      <c r="N208" s="41">
        <f t="shared" si="85"/>
        <v>19.811300000000003</v>
      </c>
      <c r="O208" s="41">
        <f t="shared" si="86"/>
        <v>11.3208</v>
      </c>
      <c r="P208" s="3">
        <v>175</v>
      </c>
      <c r="Q208" s="3">
        <v>209</v>
      </c>
      <c r="R208" s="3">
        <v>177</v>
      </c>
      <c r="S208" s="3">
        <v>172</v>
      </c>
      <c r="T208" s="75">
        <v>187</v>
      </c>
      <c r="U208" s="74">
        <f t="shared" si="87"/>
        <v>209</v>
      </c>
      <c r="V208" s="42">
        <f t="shared" si="88"/>
        <v>12.44</v>
      </c>
      <c r="W208" s="68">
        <v>88874</v>
      </c>
      <c r="X208" s="69">
        <v>36004</v>
      </c>
      <c r="Y208" s="8">
        <v>0.6556601806649297</v>
      </c>
      <c r="Z208" s="37">
        <f t="shared" si="89"/>
        <v>285.20870000000002</v>
      </c>
      <c r="AA208" s="65">
        <f t="shared" si="90"/>
        <v>0</v>
      </c>
      <c r="AB208" s="34">
        <f t="shared" si="91"/>
        <v>0.43202299999999999</v>
      </c>
      <c r="AC208" s="34" t="str">
        <f t="shared" si="92"/>
        <v/>
      </c>
      <c r="AD208" s="65" t="str">
        <f t="shared" si="93"/>
        <v/>
      </c>
      <c r="AE208" s="65">
        <f t="shared" si="94"/>
        <v>440.46100000000001</v>
      </c>
      <c r="AF208" s="65">
        <f t="shared" si="95"/>
        <v>440.46100000000001</v>
      </c>
      <c r="AG208" s="65">
        <f t="shared" si="111"/>
        <v>0</v>
      </c>
      <c r="AH208" s="34" t="str">
        <f t="shared" si="96"/>
        <v/>
      </c>
      <c r="AI208" s="34" t="str">
        <f t="shared" si="97"/>
        <v/>
      </c>
      <c r="AJ208" s="65" t="str">
        <f t="shared" si="98"/>
        <v/>
      </c>
      <c r="AK208" s="37" t="str">
        <f t="shared" si="99"/>
        <v/>
      </c>
      <c r="AL208" s="14">
        <f t="shared" si="100"/>
        <v>440.46</v>
      </c>
      <c r="AM208" s="42">
        <f t="shared" si="101"/>
        <v>491.36</v>
      </c>
      <c r="AN208" s="60">
        <f t="shared" si="102"/>
        <v>51523</v>
      </c>
      <c r="AO208" s="43">
        <f t="shared" si="103"/>
        <v>4.6442910472681925E-2</v>
      </c>
      <c r="AP208" s="66">
        <f t="shared" si="104"/>
        <v>965.82676618989331</v>
      </c>
      <c r="AQ208" s="18">
        <v>0</v>
      </c>
      <c r="AR208" s="66">
        <f t="shared" si="105"/>
        <v>31693</v>
      </c>
      <c r="AS208" s="38">
        <f t="shared" si="106"/>
        <v>1830</v>
      </c>
      <c r="AT208" s="38">
        <f t="shared" si="107"/>
        <v>1800.2</v>
      </c>
      <c r="AU208" s="66">
        <f t="shared" si="108"/>
        <v>28927</v>
      </c>
      <c r="AV208" s="20">
        <f t="shared" si="109"/>
        <v>31693</v>
      </c>
      <c r="AX208" s="65">
        <f t="shared" si="110"/>
        <v>1</v>
      </c>
    </row>
    <row r="209" spans="1:50" ht="15" customHeight="1">
      <c r="A209" s="2">
        <v>21</v>
      </c>
      <c r="B209" s="2">
        <v>8200</v>
      </c>
      <c r="C209" s="1" t="s">
        <v>597</v>
      </c>
      <c r="D209" s="35">
        <v>489912</v>
      </c>
      <c r="E209" s="66">
        <v>0</v>
      </c>
      <c r="F209" s="7">
        <v>1740</v>
      </c>
      <c r="G209" s="66">
        <v>1784</v>
      </c>
      <c r="H209" s="63">
        <v>2.2189999999999999</v>
      </c>
      <c r="I209" s="65">
        <v>608</v>
      </c>
      <c r="J209" s="73">
        <f t="shared" si="84"/>
        <v>0.34079999999999999</v>
      </c>
      <c r="K209" s="65">
        <v>252</v>
      </c>
      <c r="L209" s="65">
        <v>924</v>
      </c>
      <c r="M209" s="61">
        <v>243</v>
      </c>
      <c r="N209" s="41">
        <f t="shared" si="85"/>
        <v>27.2727</v>
      </c>
      <c r="O209" s="41">
        <f t="shared" si="86"/>
        <v>26.298700000000004</v>
      </c>
      <c r="P209" s="3">
        <v>1306</v>
      </c>
      <c r="Q209" s="3">
        <v>1355</v>
      </c>
      <c r="R209" s="3">
        <v>1256</v>
      </c>
      <c r="S209" s="3">
        <v>1567</v>
      </c>
      <c r="T209" s="74">
        <v>1740</v>
      </c>
      <c r="U209" s="74">
        <f t="shared" si="87"/>
        <v>1740</v>
      </c>
      <c r="V209" s="42">
        <f t="shared" si="88"/>
        <v>0</v>
      </c>
      <c r="W209" s="68">
        <v>1052399</v>
      </c>
      <c r="X209" s="69">
        <v>737547</v>
      </c>
      <c r="Y209" s="8">
        <v>2.0615373507522041</v>
      </c>
      <c r="Z209" s="37">
        <f t="shared" si="89"/>
        <v>844.03030000000001</v>
      </c>
      <c r="AA209" s="65">
        <f t="shared" si="90"/>
        <v>0</v>
      </c>
      <c r="AB209" s="34">
        <f t="shared" si="91"/>
        <v>0.43202299999999999</v>
      </c>
      <c r="AC209" s="34" t="str">
        <f t="shared" si="92"/>
        <v/>
      </c>
      <c r="AD209" s="65" t="str">
        <f t="shared" si="93"/>
        <v/>
      </c>
      <c r="AE209" s="65">
        <f t="shared" si="94"/>
        <v>1028.028</v>
      </c>
      <c r="AF209" s="65">
        <f t="shared" si="95"/>
        <v>630</v>
      </c>
      <c r="AG209" s="65">
        <f t="shared" si="111"/>
        <v>0</v>
      </c>
      <c r="AH209" s="34" t="str">
        <f t="shared" si="96"/>
        <v/>
      </c>
      <c r="AI209" s="34" t="str">
        <f t="shared" si="97"/>
        <v/>
      </c>
      <c r="AJ209" s="65" t="str">
        <f t="shared" si="98"/>
        <v/>
      </c>
      <c r="AK209" s="37" t="str">
        <f t="shared" si="99"/>
        <v/>
      </c>
      <c r="AL209" s="14">
        <f t="shared" si="100"/>
        <v>630</v>
      </c>
      <c r="AM209" s="42">
        <f t="shared" si="101"/>
        <v>702.8</v>
      </c>
      <c r="AN209" s="60">
        <f t="shared" si="102"/>
        <v>799135</v>
      </c>
      <c r="AO209" s="43">
        <f t="shared" si="103"/>
        <v>4.6442910472681925E-2</v>
      </c>
      <c r="AP209" s="66">
        <f t="shared" si="104"/>
        <v>14361.216105094123</v>
      </c>
      <c r="AQ209" s="18">
        <v>0</v>
      </c>
      <c r="AR209" s="66">
        <f t="shared" si="105"/>
        <v>504273</v>
      </c>
      <c r="AS209" s="38">
        <f t="shared" si="106"/>
        <v>17840</v>
      </c>
      <c r="AT209" s="38">
        <f t="shared" si="107"/>
        <v>36877.35</v>
      </c>
      <c r="AU209" s="66">
        <f t="shared" si="108"/>
        <v>472072</v>
      </c>
      <c r="AV209" s="20">
        <f t="shared" si="109"/>
        <v>504273</v>
      </c>
      <c r="AX209" s="65">
        <f t="shared" si="110"/>
        <v>1</v>
      </c>
    </row>
    <row r="210" spans="1:50" ht="15" customHeight="1">
      <c r="A210" s="2">
        <v>22</v>
      </c>
      <c r="B210" s="2">
        <v>100</v>
      </c>
      <c r="C210" s="1" t="s">
        <v>77</v>
      </c>
      <c r="D210" s="35">
        <v>1988807</v>
      </c>
      <c r="E210" s="66">
        <v>0</v>
      </c>
      <c r="F210" s="7">
        <v>3353</v>
      </c>
      <c r="G210" s="66">
        <v>3204</v>
      </c>
      <c r="H210" s="63">
        <v>2.0840000000000001</v>
      </c>
      <c r="I210" s="65">
        <v>2044</v>
      </c>
      <c r="J210" s="73">
        <f t="shared" si="84"/>
        <v>0.63800000000000001</v>
      </c>
      <c r="K210" s="65">
        <v>481</v>
      </c>
      <c r="L210" s="65">
        <v>1664</v>
      </c>
      <c r="M210" s="61">
        <v>656</v>
      </c>
      <c r="N210" s="41">
        <f t="shared" si="85"/>
        <v>28.906300000000002</v>
      </c>
      <c r="O210" s="41">
        <f t="shared" si="86"/>
        <v>39.423099999999998</v>
      </c>
      <c r="P210" s="3">
        <v>3965</v>
      </c>
      <c r="Q210" s="3">
        <v>4132</v>
      </c>
      <c r="R210" s="3">
        <v>3745</v>
      </c>
      <c r="S210" s="3">
        <v>3621</v>
      </c>
      <c r="T210" s="74">
        <v>3353</v>
      </c>
      <c r="U210" s="74">
        <f t="shared" si="87"/>
        <v>4132</v>
      </c>
      <c r="V210" s="42">
        <f t="shared" si="88"/>
        <v>22.46</v>
      </c>
      <c r="W210" s="68">
        <v>1745187</v>
      </c>
      <c r="X210" s="69">
        <v>1541730</v>
      </c>
      <c r="Y210" s="8">
        <v>3.3588468363559985</v>
      </c>
      <c r="Z210" s="37">
        <f t="shared" si="89"/>
        <v>998.25930000000005</v>
      </c>
      <c r="AA210" s="65">
        <f t="shared" si="90"/>
        <v>0</v>
      </c>
      <c r="AB210" s="34">
        <f t="shared" si="91"/>
        <v>0.43202299999999999</v>
      </c>
      <c r="AC210" s="34" t="str">
        <f t="shared" si="92"/>
        <v/>
      </c>
      <c r="AD210" s="65" t="str">
        <f t="shared" si="93"/>
        <v/>
      </c>
      <c r="AE210" s="65" t="str">
        <f t="shared" si="94"/>
        <v/>
      </c>
      <c r="AF210" s="65" t="str">
        <f t="shared" si="95"/>
        <v/>
      </c>
      <c r="AG210" s="65">
        <f t="shared" si="111"/>
        <v>1058.9023725699999</v>
      </c>
      <c r="AH210" s="34" t="str">
        <f t="shared" si="96"/>
        <v/>
      </c>
      <c r="AI210" s="34" t="str">
        <f t="shared" si="97"/>
        <v/>
      </c>
      <c r="AJ210" s="65" t="str">
        <f t="shared" si="98"/>
        <v/>
      </c>
      <c r="AK210" s="37" t="str">
        <f t="shared" si="99"/>
        <v/>
      </c>
      <c r="AL210" s="14">
        <f t="shared" si="100"/>
        <v>1058.9000000000001</v>
      </c>
      <c r="AM210" s="42">
        <f t="shared" si="101"/>
        <v>1181.26</v>
      </c>
      <c r="AN210" s="60">
        <f t="shared" si="102"/>
        <v>3030796</v>
      </c>
      <c r="AO210" s="43">
        <f t="shared" si="103"/>
        <v>4.6442910472681925E-2</v>
      </c>
      <c r="AP210" s="66">
        <f t="shared" si="104"/>
        <v>48393.00184051937</v>
      </c>
      <c r="AQ210" s="18">
        <v>0</v>
      </c>
      <c r="AR210" s="66">
        <f t="shared" si="105"/>
        <v>2037200</v>
      </c>
      <c r="AS210" s="38">
        <f t="shared" si="106"/>
        <v>32040</v>
      </c>
      <c r="AT210" s="38">
        <f t="shared" si="107"/>
        <v>77086.5</v>
      </c>
      <c r="AU210" s="66">
        <f t="shared" si="108"/>
        <v>1956767</v>
      </c>
      <c r="AV210" s="20">
        <f t="shared" si="109"/>
        <v>2037200</v>
      </c>
      <c r="AX210" s="65">
        <f t="shared" si="110"/>
        <v>1</v>
      </c>
    </row>
    <row r="211" spans="1:50" ht="15" customHeight="1">
      <c r="A211" s="2">
        <v>22</v>
      </c>
      <c r="B211" s="2">
        <v>200</v>
      </c>
      <c r="C211" s="1" t="s">
        <v>91</v>
      </c>
      <c r="D211" s="35">
        <v>130491</v>
      </c>
      <c r="E211" s="66">
        <v>0</v>
      </c>
      <c r="F211" s="7">
        <v>365</v>
      </c>
      <c r="G211" s="66">
        <v>346</v>
      </c>
      <c r="H211" s="63">
        <v>2.11</v>
      </c>
      <c r="I211" s="65">
        <v>54</v>
      </c>
      <c r="J211" s="73">
        <f t="shared" si="84"/>
        <v>0.15609999999999999</v>
      </c>
      <c r="K211" s="65">
        <v>118</v>
      </c>
      <c r="L211" s="65">
        <v>167</v>
      </c>
      <c r="M211" s="61">
        <v>37</v>
      </c>
      <c r="N211" s="41">
        <f t="shared" si="85"/>
        <v>70.658699999999996</v>
      </c>
      <c r="O211" s="41">
        <f t="shared" si="86"/>
        <v>22.1557</v>
      </c>
      <c r="P211" s="3">
        <v>470</v>
      </c>
      <c r="Q211" s="3">
        <v>487</v>
      </c>
      <c r="R211" s="3">
        <v>426</v>
      </c>
      <c r="S211" s="3">
        <v>379</v>
      </c>
      <c r="T211" s="75">
        <v>365</v>
      </c>
      <c r="U211" s="74">
        <f t="shared" si="87"/>
        <v>487</v>
      </c>
      <c r="V211" s="42">
        <f t="shared" si="88"/>
        <v>28.95</v>
      </c>
      <c r="W211" s="68">
        <v>92388</v>
      </c>
      <c r="X211" s="69">
        <v>177721</v>
      </c>
      <c r="Y211" s="8">
        <v>0.29310251630509487</v>
      </c>
      <c r="Z211" s="37">
        <f t="shared" si="89"/>
        <v>1245.2981</v>
      </c>
      <c r="AA211" s="65">
        <f t="shared" si="90"/>
        <v>0</v>
      </c>
      <c r="AB211" s="34">
        <f t="shared" si="91"/>
        <v>0.43202299999999999</v>
      </c>
      <c r="AC211" s="34" t="str">
        <f t="shared" si="92"/>
        <v/>
      </c>
      <c r="AD211" s="65" t="str">
        <f t="shared" si="93"/>
        <v/>
      </c>
      <c r="AE211" s="65">
        <f t="shared" si="94"/>
        <v>500.28199999999998</v>
      </c>
      <c r="AF211" s="65">
        <f t="shared" si="95"/>
        <v>500.28199999999998</v>
      </c>
      <c r="AG211" s="65">
        <f t="shared" si="111"/>
        <v>0</v>
      </c>
      <c r="AH211" s="34" t="str">
        <f t="shared" si="96"/>
        <v/>
      </c>
      <c r="AI211" s="34" t="str">
        <f t="shared" si="97"/>
        <v/>
      </c>
      <c r="AJ211" s="65" t="str">
        <f t="shared" si="98"/>
        <v/>
      </c>
      <c r="AK211" s="37" t="str">
        <f t="shared" si="99"/>
        <v/>
      </c>
      <c r="AL211" s="14">
        <f t="shared" si="100"/>
        <v>500.28</v>
      </c>
      <c r="AM211" s="42">
        <f t="shared" si="101"/>
        <v>558.09</v>
      </c>
      <c r="AN211" s="60">
        <f t="shared" si="102"/>
        <v>153185</v>
      </c>
      <c r="AO211" s="43">
        <f t="shared" si="103"/>
        <v>4.6442910472681925E-2</v>
      </c>
      <c r="AP211" s="66">
        <f t="shared" si="104"/>
        <v>1053.9754102670436</v>
      </c>
      <c r="AQ211" s="18">
        <v>0</v>
      </c>
      <c r="AR211" s="66">
        <f t="shared" si="105"/>
        <v>131545</v>
      </c>
      <c r="AS211" s="38">
        <f t="shared" si="106"/>
        <v>3460</v>
      </c>
      <c r="AT211" s="38">
        <f t="shared" si="107"/>
        <v>8886.0500000000011</v>
      </c>
      <c r="AU211" s="66">
        <f t="shared" si="108"/>
        <v>127031</v>
      </c>
      <c r="AV211" s="20">
        <f t="shared" si="109"/>
        <v>131545</v>
      </c>
      <c r="AX211" s="65">
        <f t="shared" si="110"/>
        <v>1</v>
      </c>
    </row>
    <row r="212" spans="1:50" ht="15" customHeight="1">
      <c r="A212" s="2">
        <v>22</v>
      </c>
      <c r="B212" s="2">
        <v>300</v>
      </c>
      <c r="C212" s="1" t="s">
        <v>196</v>
      </c>
      <c r="D212" s="35">
        <v>40351</v>
      </c>
      <c r="E212" s="66">
        <v>0</v>
      </c>
      <c r="F212" s="7">
        <v>179</v>
      </c>
      <c r="G212" s="66">
        <v>165</v>
      </c>
      <c r="H212" s="63">
        <v>2.012</v>
      </c>
      <c r="I212" s="65">
        <v>37</v>
      </c>
      <c r="J212" s="73">
        <f t="shared" si="84"/>
        <v>0.22420000000000001</v>
      </c>
      <c r="K212" s="65">
        <v>71</v>
      </c>
      <c r="L212" s="65">
        <v>129</v>
      </c>
      <c r="M212" s="61">
        <v>41</v>
      </c>
      <c r="N212" s="41">
        <f t="shared" si="85"/>
        <v>55.038800000000002</v>
      </c>
      <c r="O212" s="41">
        <f t="shared" si="86"/>
        <v>31.782899999999998</v>
      </c>
      <c r="P212" s="3">
        <v>281</v>
      </c>
      <c r="Q212" s="3">
        <v>262</v>
      </c>
      <c r="R212" s="3">
        <v>245</v>
      </c>
      <c r="S212" s="3">
        <v>223</v>
      </c>
      <c r="T212" s="75">
        <v>179</v>
      </c>
      <c r="U212" s="74">
        <f t="shared" si="87"/>
        <v>281</v>
      </c>
      <c r="V212" s="42">
        <f t="shared" si="88"/>
        <v>41.28</v>
      </c>
      <c r="W212" s="68">
        <v>179911</v>
      </c>
      <c r="X212" s="69">
        <v>169995</v>
      </c>
      <c r="Y212" s="8">
        <v>1.0602284643789854</v>
      </c>
      <c r="Z212" s="37">
        <f t="shared" si="89"/>
        <v>168.83150000000001</v>
      </c>
      <c r="AA212" s="65">
        <f t="shared" si="90"/>
        <v>0</v>
      </c>
      <c r="AB212" s="34">
        <f t="shared" si="91"/>
        <v>0.43202299999999999</v>
      </c>
      <c r="AC212" s="34" t="str">
        <f t="shared" si="92"/>
        <v/>
      </c>
      <c r="AD212" s="65" t="str">
        <f t="shared" si="93"/>
        <v/>
      </c>
      <c r="AE212" s="65">
        <f t="shared" si="94"/>
        <v>433.85500000000002</v>
      </c>
      <c r="AF212" s="65">
        <f t="shared" si="95"/>
        <v>433.85500000000002</v>
      </c>
      <c r="AG212" s="65">
        <f t="shared" si="111"/>
        <v>0</v>
      </c>
      <c r="AH212" s="34" t="str">
        <f t="shared" si="96"/>
        <v/>
      </c>
      <c r="AI212" s="34" t="str">
        <f t="shared" si="97"/>
        <v/>
      </c>
      <c r="AJ212" s="65" t="str">
        <f t="shared" si="98"/>
        <v/>
      </c>
      <c r="AK212" s="37" t="str">
        <f t="shared" si="99"/>
        <v/>
      </c>
      <c r="AL212" s="14">
        <f t="shared" si="100"/>
        <v>433.86</v>
      </c>
      <c r="AM212" s="42">
        <f t="shared" si="101"/>
        <v>483.99</v>
      </c>
      <c r="AN212" s="60">
        <f t="shared" si="102"/>
        <v>2133</v>
      </c>
      <c r="AO212" s="43">
        <f t="shared" si="103"/>
        <v>4.6442910472681925E-2</v>
      </c>
      <c r="AP212" s="66">
        <f t="shared" si="104"/>
        <v>-1774.9551524449578</v>
      </c>
      <c r="AQ212" s="18">
        <v>0</v>
      </c>
      <c r="AR212" s="66">
        <f t="shared" si="105"/>
        <v>2133</v>
      </c>
      <c r="AS212" s="38">
        <f t="shared" si="106"/>
        <v>1650</v>
      </c>
      <c r="AT212" s="38">
        <f t="shared" si="107"/>
        <v>8499.75</v>
      </c>
      <c r="AU212" s="66">
        <f t="shared" si="108"/>
        <v>38701</v>
      </c>
      <c r="AV212" s="20">
        <f t="shared" si="109"/>
        <v>38701</v>
      </c>
      <c r="AX212" s="65">
        <f t="shared" si="110"/>
        <v>1</v>
      </c>
    </row>
    <row r="213" spans="1:50" ht="15" customHeight="1">
      <c r="A213" s="2">
        <v>22</v>
      </c>
      <c r="B213" s="2">
        <v>400</v>
      </c>
      <c r="C213" s="1" t="s">
        <v>222</v>
      </c>
      <c r="D213" s="35">
        <v>37547</v>
      </c>
      <c r="E213" s="66">
        <v>0</v>
      </c>
      <c r="F213" s="7">
        <v>199</v>
      </c>
      <c r="G213" s="66">
        <v>189</v>
      </c>
      <c r="H213" s="63">
        <v>2.1720000000000002</v>
      </c>
      <c r="I213" s="65">
        <v>56</v>
      </c>
      <c r="J213" s="73">
        <f t="shared" si="84"/>
        <v>0.29630000000000001</v>
      </c>
      <c r="K213" s="65">
        <v>25</v>
      </c>
      <c r="L213" s="65">
        <v>102</v>
      </c>
      <c r="M213" s="61">
        <v>57</v>
      </c>
      <c r="N213" s="41">
        <f t="shared" si="85"/>
        <v>24.509800000000002</v>
      </c>
      <c r="O213" s="41">
        <f t="shared" si="86"/>
        <v>55.882399999999997</v>
      </c>
      <c r="P213" s="3">
        <v>352</v>
      </c>
      <c r="Q213" s="3">
        <v>283</v>
      </c>
      <c r="R213" s="3">
        <v>229</v>
      </c>
      <c r="S213" s="3">
        <v>214</v>
      </c>
      <c r="T213" s="75">
        <v>199</v>
      </c>
      <c r="U213" s="74">
        <f t="shared" si="87"/>
        <v>352</v>
      </c>
      <c r="V213" s="42">
        <f t="shared" si="88"/>
        <v>46.31</v>
      </c>
      <c r="W213" s="68">
        <v>79171</v>
      </c>
      <c r="X213" s="69">
        <v>153798</v>
      </c>
      <c r="Y213" s="8">
        <v>0.9264791960426072</v>
      </c>
      <c r="Z213" s="37">
        <f t="shared" si="89"/>
        <v>214.79169999999999</v>
      </c>
      <c r="AA213" s="65">
        <f t="shared" si="90"/>
        <v>0</v>
      </c>
      <c r="AB213" s="34">
        <f t="shared" si="91"/>
        <v>0.43202299999999999</v>
      </c>
      <c r="AC213" s="34" t="str">
        <f t="shared" si="92"/>
        <v/>
      </c>
      <c r="AD213" s="65" t="str">
        <f t="shared" si="93"/>
        <v/>
      </c>
      <c r="AE213" s="65">
        <f t="shared" si="94"/>
        <v>442.66300000000001</v>
      </c>
      <c r="AF213" s="65">
        <f t="shared" si="95"/>
        <v>442.66300000000001</v>
      </c>
      <c r="AG213" s="65">
        <f t="shared" si="111"/>
        <v>0</v>
      </c>
      <c r="AH213" s="34" t="str">
        <f t="shared" si="96"/>
        <v/>
      </c>
      <c r="AI213" s="34" t="str">
        <f t="shared" si="97"/>
        <v/>
      </c>
      <c r="AJ213" s="65" t="str">
        <f t="shared" si="98"/>
        <v/>
      </c>
      <c r="AK213" s="37" t="str">
        <f t="shared" si="99"/>
        <v/>
      </c>
      <c r="AL213" s="14">
        <f t="shared" si="100"/>
        <v>442.66</v>
      </c>
      <c r="AM213" s="42">
        <f t="shared" si="101"/>
        <v>493.81</v>
      </c>
      <c r="AN213" s="60">
        <f t="shared" si="102"/>
        <v>59126</v>
      </c>
      <c r="AO213" s="43">
        <f t="shared" si="103"/>
        <v>4.6442910472681925E-2</v>
      </c>
      <c r="AP213" s="66">
        <f t="shared" si="104"/>
        <v>1002.1915650900032</v>
      </c>
      <c r="AQ213" s="18">
        <v>0</v>
      </c>
      <c r="AR213" s="66">
        <f t="shared" si="105"/>
        <v>38549</v>
      </c>
      <c r="AS213" s="38">
        <f t="shared" si="106"/>
        <v>1890</v>
      </c>
      <c r="AT213" s="38">
        <f t="shared" si="107"/>
        <v>7689.9000000000005</v>
      </c>
      <c r="AU213" s="66">
        <f t="shared" si="108"/>
        <v>35657</v>
      </c>
      <c r="AV213" s="20">
        <f t="shared" si="109"/>
        <v>38549</v>
      </c>
      <c r="AX213" s="65">
        <f t="shared" si="110"/>
        <v>1</v>
      </c>
    </row>
    <row r="214" spans="1:50" ht="15" customHeight="1">
      <c r="A214" s="2">
        <v>22</v>
      </c>
      <c r="B214" s="2">
        <v>500</v>
      </c>
      <c r="C214" s="1" t="s">
        <v>240</v>
      </c>
      <c r="D214" s="35">
        <v>257662</v>
      </c>
      <c r="E214" s="66">
        <v>0</v>
      </c>
      <c r="F214" s="7">
        <v>663</v>
      </c>
      <c r="G214" s="66">
        <v>584</v>
      </c>
      <c r="H214" s="63">
        <v>2.1389999999999998</v>
      </c>
      <c r="I214" s="65">
        <v>48</v>
      </c>
      <c r="J214" s="73">
        <f t="shared" si="84"/>
        <v>8.2199999999999995E-2</v>
      </c>
      <c r="K214" s="65">
        <v>125</v>
      </c>
      <c r="L214" s="65">
        <v>328</v>
      </c>
      <c r="M214" s="61">
        <v>147</v>
      </c>
      <c r="N214" s="41">
        <f t="shared" si="85"/>
        <v>38.1098</v>
      </c>
      <c r="O214" s="41">
        <f t="shared" si="86"/>
        <v>44.817099999999996</v>
      </c>
      <c r="P214" s="3">
        <v>910</v>
      </c>
      <c r="Q214" s="3">
        <v>882</v>
      </c>
      <c r="R214" s="3">
        <v>709</v>
      </c>
      <c r="S214" s="3">
        <v>735</v>
      </c>
      <c r="T214" s="75">
        <v>663</v>
      </c>
      <c r="U214" s="74">
        <f t="shared" si="87"/>
        <v>910</v>
      </c>
      <c r="V214" s="42">
        <f t="shared" si="88"/>
        <v>35.82</v>
      </c>
      <c r="W214" s="68">
        <v>92192</v>
      </c>
      <c r="X214" s="69">
        <v>367084</v>
      </c>
      <c r="Y214" s="8">
        <v>0.91474863976203746</v>
      </c>
      <c r="Z214" s="37">
        <f t="shared" si="89"/>
        <v>724.78930000000003</v>
      </c>
      <c r="AA214" s="65">
        <f t="shared" si="90"/>
        <v>0</v>
      </c>
      <c r="AB214" s="34">
        <f t="shared" si="91"/>
        <v>0.43202299999999999</v>
      </c>
      <c r="AC214" s="34" t="str">
        <f t="shared" si="92"/>
        <v/>
      </c>
      <c r="AD214" s="65" t="str">
        <f t="shared" si="93"/>
        <v/>
      </c>
      <c r="AE214" s="65">
        <f t="shared" si="94"/>
        <v>587.62799999999993</v>
      </c>
      <c r="AF214" s="65">
        <f t="shared" si="95"/>
        <v>587.62799999999993</v>
      </c>
      <c r="AG214" s="65">
        <f t="shared" si="111"/>
        <v>0</v>
      </c>
      <c r="AH214" s="34" t="str">
        <f t="shared" si="96"/>
        <v/>
      </c>
      <c r="AI214" s="34" t="str">
        <f t="shared" si="97"/>
        <v/>
      </c>
      <c r="AJ214" s="65" t="str">
        <f t="shared" si="98"/>
        <v/>
      </c>
      <c r="AK214" s="37" t="str">
        <f t="shared" si="99"/>
        <v/>
      </c>
      <c r="AL214" s="14">
        <f t="shared" si="100"/>
        <v>587.63</v>
      </c>
      <c r="AM214" s="42">
        <f t="shared" si="101"/>
        <v>655.53</v>
      </c>
      <c r="AN214" s="60">
        <f t="shared" si="102"/>
        <v>343000</v>
      </c>
      <c r="AO214" s="43">
        <f t="shared" si="103"/>
        <v>4.6442910472681925E-2</v>
      </c>
      <c r="AP214" s="66">
        <f t="shared" si="104"/>
        <v>3963.3450939177301</v>
      </c>
      <c r="AQ214" s="18">
        <v>0</v>
      </c>
      <c r="AR214" s="66">
        <f t="shared" si="105"/>
        <v>261625</v>
      </c>
      <c r="AS214" s="38">
        <f t="shared" si="106"/>
        <v>5840</v>
      </c>
      <c r="AT214" s="38">
        <f t="shared" si="107"/>
        <v>18354.2</v>
      </c>
      <c r="AU214" s="66">
        <f t="shared" si="108"/>
        <v>251822</v>
      </c>
      <c r="AV214" s="20">
        <f t="shared" si="109"/>
        <v>261625</v>
      </c>
      <c r="AX214" s="65">
        <f t="shared" si="110"/>
        <v>1</v>
      </c>
    </row>
    <row r="215" spans="1:50" ht="15" customHeight="1">
      <c r="A215" s="2">
        <v>22</v>
      </c>
      <c r="B215" s="2">
        <v>600</v>
      </c>
      <c r="C215" s="1" t="s">
        <v>282</v>
      </c>
      <c r="D215" s="35">
        <v>54725</v>
      </c>
      <c r="E215" s="66">
        <v>0</v>
      </c>
      <c r="F215" s="7">
        <v>198</v>
      </c>
      <c r="G215" s="66">
        <v>186</v>
      </c>
      <c r="H215" s="63">
        <v>2.0219999999999998</v>
      </c>
      <c r="I215" s="65">
        <v>25</v>
      </c>
      <c r="J215" s="73">
        <f t="shared" si="84"/>
        <v>0.13439999999999999</v>
      </c>
      <c r="K215" s="65">
        <v>62</v>
      </c>
      <c r="L215" s="65">
        <v>131</v>
      </c>
      <c r="M215" s="61">
        <v>42</v>
      </c>
      <c r="N215" s="41">
        <f t="shared" si="85"/>
        <v>47.328199999999995</v>
      </c>
      <c r="O215" s="41">
        <f t="shared" si="86"/>
        <v>32.061099999999996</v>
      </c>
      <c r="P215" s="3">
        <v>290</v>
      </c>
      <c r="Q215" s="3">
        <v>293</v>
      </c>
      <c r="R215" s="3">
        <v>236</v>
      </c>
      <c r="S215" s="3">
        <v>251</v>
      </c>
      <c r="T215" s="75">
        <v>198</v>
      </c>
      <c r="U215" s="74">
        <f t="shared" si="87"/>
        <v>293</v>
      </c>
      <c r="V215" s="42">
        <f t="shared" si="88"/>
        <v>36.520000000000003</v>
      </c>
      <c r="W215" s="68">
        <v>53098</v>
      </c>
      <c r="X215" s="69">
        <v>110598</v>
      </c>
      <c r="Y215" s="8">
        <v>0.5255101568038153</v>
      </c>
      <c r="Z215" s="37">
        <f t="shared" si="89"/>
        <v>376.77670000000001</v>
      </c>
      <c r="AA215" s="65">
        <f t="shared" si="90"/>
        <v>0</v>
      </c>
      <c r="AB215" s="34">
        <f t="shared" si="91"/>
        <v>0.43202299999999999</v>
      </c>
      <c r="AC215" s="34" t="str">
        <f t="shared" si="92"/>
        <v/>
      </c>
      <c r="AD215" s="65" t="str">
        <f t="shared" si="93"/>
        <v/>
      </c>
      <c r="AE215" s="65">
        <f t="shared" si="94"/>
        <v>441.56200000000001</v>
      </c>
      <c r="AF215" s="65">
        <f t="shared" si="95"/>
        <v>441.56200000000001</v>
      </c>
      <c r="AG215" s="65">
        <f t="shared" si="111"/>
        <v>0</v>
      </c>
      <c r="AH215" s="34" t="str">
        <f t="shared" si="96"/>
        <v/>
      </c>
      <c r="AI215" s="34" t="str">
        <f t="shared" si="97"/>
        <v/>
      </c>
      <c r="AJ215" s="65" t="str">
        <f t="shared" si="98"/>
        <v/>
      </c>
      <c r="AK215" s="37" t="str">
        <f t="shared" si="99"/>
        <v/>
      </c>
      <c r="AL215" s="14">
        <f t="shared" si="100"/>
        <v>441.56</v>
      </c>
      <c r="AM215" s="42">
        <f t="shared" si="101"/>
        <v>492.58</v>
      </c>
      <c r="AN215" s="60">
        <f t="shared" si="102"/>
        <v>68680</v>
      </c>
      <c r="AO215" s="43">
        <f t="shared" si="103"/>
        <v>4.6442910472681925E-2</v>
      </c>
      <c r="AP215" s="66">
        <f t="shared" si="104"/>
        <v>648.11081564627625</v>
      </c>
      <c r="AQ215" s="18">
        <v>0</v>
      </c>
      <c r="AR215" s="66">
        <f t="shared" si="105"/>
        <v>55373</v>
      </c>
      <c r="AS215" s="38">
        <f t="shared" si="106"/>
        <v>1860</v>
      </c>
      <c r="AT215" s="38">
        <f t="shared" si="107"/>
        <v>5529.9000000000005</v>
      </c>
      <c r="AU215" s="66">
        <f t="shared" si="108"/>
        <v>52865</v>
      </c>
      <c r="AV215" s="20">
        <f t="shared" si="109"/>
        <v>55373</v>
      </c>
      <c r="AX215" s="65">
        <f t="shared" si="110"/>
        <v>1</v>
      </c>
    </row>
    <row r="216" spans="1:50" ht="15" customHeight="1">
      <c r="A216" s="2">
        <v>22</v>
      </c>
      <c r="B216" s="2">
        <v>900</v>
      </c>
      <c r="C216" s="1" t="s">
        <v>413</v>
      </c>
      <c r="D216" s="35">
        <v>177586</v>
      </c>
      <c r="E216" s="66">
        <v>0</v>
      </c>
      <c r="F216" s="7">
        <v>501</v>
      </c>
      <c r="G216" s="66">
        <v>473</v>
      </c>
      <c r="H216" s="63">
        <v>1.9630000000000001</v>
      </c>
      <c r="I216" s="65">
        <v>72</v>
      </c>
      <c r="J216" s="73">
        <f t="shared" si="84"/>
        <v>0.1522</v>
      </c>
      <c r="K216" s="65">
        <v>71</v>
      </c>
      <c r="L216" s="65">
        <v>282</v>
      </c>
      <c r="M216" s="61">
        <v>160</v>
      </c>
      <c r="N216" s="41">
        <f t="shared" si="85"/>
        <v>25.177300000000002</v>
      </c>
      <c r="O216" s="41">
        <f t="shared" si="86"/>
        <v>56.7376</v>
      </c>
      <c r="P216" s="3">
        <v>681</v>
      </c>
      <c r="Q216" s="3">
        <v>670</v>
      </c>
      <c r="R216" s="3">
        <v>606</v>
      </c>
      <c r="S216" s="3">
        <v>540</v>
      </c>
      <c r="T216" s="75">
        <v>501</v>
      </c>
      <c r="U216" s="74">
        <f t="shared" si="87"/>
        <v>681</v>
      </c>
      <c r="V216" s="42">
        <f t="shared" si="88"/>
        <v>30.54</v>
      </c>
      <c r="W216" s="68">
        <v>116032</v>
      </c>
      <c r="X216" s="69">
        <v>293826</v>
      </c>
      <c r="Y216" s="8">
        <v>0.43651514987714229</v>
      </c>
      <c r="Z216" s="37">
        <f t="shared" si="89"/>
        <v>1147.7265</v>
      </c>
      <c r="AA216" s="65">
        <f t="shared" si="90"/>
        <v>0</v>
      </c>
      <c r="AB216" s="34">
        <f t="shared" si="91"/>
        <v>0.43202299999999999</v>
      </c>
      <c r="AC216" s="34" t="str">
        <f t="shared" si="92"/>
        <v/>
      </c>
      <c r="AD216" s="65" t="str">
        <f t="shared" si="93"/>
        <v/>
      </c>
      <c r="AE216" s="65">
        <f t="shared" si="94"/>
        <v>546.89099999999996</v>
      </c>
      <c r="AF216" s="65">
        <f t="shared" si="95"/>
        <v>546.89099999999996</v>
      </c>
      <c r="AG216" s="65">
        <f t="shared" si="111"/>
        <v>0</v>
      </c>
      <c r="AH216" s="34" t="str">
        <f t="shared" si="96"/>
        <v/>
      </c>
      <c r="AI216" s="34" t="str">
        <f t="shared" si="97"/>
        <v/>
      </c>
      <c r="AJ216" s="65" t="str">
        <f t="shared" si="98"/>
        <v/>
      </c>
      <c r="AK216" s="37" t="str">
        <f t="shared" si="99"/>
        <v/>
      </c>
      <c r="AL216" s="14">
        <f t="shared" si="100"/>
        <v>546.89</v>
      </c>
      <c r="AM216" s="42">
        <f t="shared" si="101"/>
        <v>610.08000000000004</v>
      </c>
      <c r="AN216" s="60">
        <f t="shared" si="102"/>
        <v>238439</v>
      </c>
      <c r="AO216" s="43">
        <f t="shared" si="103"/>
        <v>4.6442910472681925E-2</v>
      </c>
      <c r="AP216" s="66">
        <f t="shared" si="104"/>
        <v>2826.1904309941133</v>
      </c>
      <c r="AQ216" s="18">
        <v>0</v>
      </c>
      <c r="AR216" s="66">
        <f t="shared" si="105"/>
        <v>180412</v>
      </c>
      <c r="AS216" s="38">
        <f t="shared" si="106"/>
        <v>4730</v>
      </c>
      <c r="AT216" s="38">
        <f t="shared" si="107"/>
        <v>14691.300000000001</v>
      </c>
      <c r="AU216" s="66">
        <f t="shared" si="108"/>
        <v>172856</v>
      </c>
      <c r="AV216" s="20">
        <f t="shared" si="109"/>
        <v>180412</v>
      </c>
      <c r="AX216" s="65">
        <f t="shared" si="110"/>
        <v>1</v>
      </c>
    </row>
    <row r="217" spans="1:50" ht="15" customHeight="1">
      <c r="A217" s="2">
        <v>22</v>
      </c>
      <c r="B217" s="2">
        <v>1100</v>
      </c>
      <c r="C217" s="1" t="s">
        <v>797</v>
      </c>
      <c r="D217" s="35">
        <v>20671</v>
      </c>
      <c r="E217" s="66">
        <v>0</v>
      </c>
      <c r="F217" s="7">
        <v>73</v>
      </c>
      <c r="G217" s="66">
        <v>65</v>
      </c>
      <c r="H217" s="63">
        <v>2.2410000000000001</v>
      </c>
      <c r="I217" s="65"/>
      <c r="J217" s="73">
        <f t="shared" si="84"/>
        <v>0</v>
      </c>
      <c r="K217" s="65">
        <v>34</v>
      </c>
      <c r="L217" s="65">
        <v>52</v>
      </c>
      <c r="M217" s="61">
        <v>18</v>
      </c>
      <c r="N217" s="41">
        <f t="shared" si="85"/>
        <v>65.384600000000006</v>
      </c>
      <c r="O217" s="41">
        <f t="shared" si="86"/>
        <v>34.615400000000001</v>
      </c>
      <c r="P217" s="3">
        <v>152</v>
      </c>
      <c r="Q217" s="3">
        <v>118</v>
      </c>
      <c r="R217" s="3">
        <v>86</v>
      </c>
      <c r="S217" s="3">
        <v>88</v>
      </c>
      <c r="T217" s="75">
        <v>73</v>
      </c>
      <c r="U217" s="74">
        <f t="shared" si="87"/>
        <v>152</v>
      </c>
      <c r="V217" s="42">
        <f t="shared" si="88"/>
        <v>57.24</v>
      </c>
      <c r="W217" s="68">
        <v>10824</v>
      </c>
      <c r="X217" s="69">
        <v>33916</v>
      </c>
      <c r="Y217" s="8">
        <v>0.19896848942929465</v>
      </c>
      <c r="Z217" s="37">
        <f t="shared" si="89"/>
        <v>366.89229999999998</v>
      </c>
      <c r="AA217" s="65">
        <f t="shared" si="90"/>
        <v>0</v>
      </c>
      <c r="AB217" s="34">
        <f t="shared" si="91"/>
        <v>0.43202299999999999</v>
      </c>
      <c r="AC217" s="34" t="str">
        <f t="shared" si="92"/>
        <v/>
      </c>
      <c r="AD217" s="65" t="str">
        <f t="shared" si="93"/>
        <v/>
      </c>
      <c r="AE217" s="65">
        <f t="shared" si="94"/>
        <v>410</v>
      </c>
      <c r="AF217" s="65">
        <f t="shared" si="95"/>
        <v>410</v>
      </c>
      <c r="AG217" s="65">
        <f t="shared" si="111"/>
        <v>0</v>
      </c>
      <c r="AH217" s="34" t="str">
        <f t="shared" si="96"/>
        <v/>
      </c>
      <c r="AI217" s="34" t="str">
        <f t="shared" si="97"/>
        <v/>
      </c>
      <c r="AJ217" s="65" t="str">
        <f t="shared" si="98"/>
        <v/>
      </c>
      <c r="AK217" s="37" t="str">
        <f t="shared" si="99"/>
        <v/>
      </c>
      <c r="AL217" s="14">
        <f t="shared" si="100"/>
        <v>410</v>
      </c>
      <c r="AM217" s="42">
        <f t="shared" si="101"/>
        <v>457.38</v>
      </c>
      <c r="AN217" s="60">
        <f t="shared" si="102"/>
        <v>25053</v>
      </c>
      <c r="AO217" s="43">
        <f t="shared" si="103"/>
        <v>4.6442910472681925E-2</v>
      </c>
      <c r="AP217" s="66">
        <f t="shared" si="104"/>
        <v>203.5128336912922</v>
      </c>
      <c r="AQ217" s="18">
        <v>0</v>
      </c>
      <c r="AR217" s="66">
        <f t="shared" si="105"/>
        <v>20875</v>
      </c>
      <c r="AS217" s="38">
        <f t="shared" si="106"/>
        <v>650</v>
      </c>
      <c r="AT217" s="38">
        <f t="shared" si="107"/>
        <v>1695.8000000000002</v>
      </c>
      <c r="AU217" s="66">
        <f t="shared" si="108"/>
        <v>20021</v>
      </c>
      <c r="AV217" s="20">
        <f t="shared" si="109"/>
        <v>20875</v>
      </c>
      <c r="AX217" s="65">
        <f t="shared" si="110"/>
        <v>1</v>
      </c>
    </row>
    <row r="218" spans="1:50" ht="15" customHeight="1">
      <c r="A218" s="2">
        <v>22</v>
      </c>
      <c r="B218" s="2">
        <v>1200</v>
      </c>
      <c r="C218" s="1" t="s">
        <v>813</v>
      </c>
      <c r="D218" s="35">
        <v>966307</v>
      </c>
      <c r="E218" s="66">
        <v>0</v>
      </c>
      <c r="F218" s="7">
        <v>2343</v>
      </c>
      <c r="G218" s="66">
        <v>2243</v>
      </c>
      <c r="H218" s="63">
        <v>2.17</v>
      </c>
      <c r="I218" s="65">
        <v>808</v>
      </c>
      <c r="J218" s="73">
        <f t="shared" si="84"/>
        <v>0.36020000000000002</v>
      </c>
      <c r="K218" s="65">
        <v>324</v>
      </c>
      <c r="L218" s="65">
        <v>1101</v>
      </c>
      <c r="M218" s="61">
        <v>410</v>
      </c>
      <c r="N218" s="41">
        <f t="shared" si="85"/>
        <v>29.427799999999998</v>
      </c>
      <c r="O218" s="41">
        <f t="shared" si="86"/>
        <v>37.238900000000001</v>
      </c>
      <c r="P218" s="3">
        <v>2791</v>
      </c>
      <c r="Q218" s="3">
        <v>2777</v>
      </c>
      <c r="R218" s="3">
        <v>2465</v>
      </c>
      <c r="S218" s="3">
        <v>2494</v>
      </c>
      <c r="T218" s="74">
        <v>2343</v>
      </c>
      <c r="U218" s="74">
        <f t="shared" si="87"/>
        <v>2791</v>
      </c>
      <c r="V218" s="42">
        <f t="shared" si="88"/>
        <v>19.63</v>
      </c>
      <c r="W218" s="68">
        <v>853913</v>
      </c>
      <c r="X218" s="69">
        <v>1195041</v>
      </c>
      <c r="Y218" s="8">
        <v>1.9895331561381751</v>
      </c>
      <c r="Z218" s="37">
        <f t="shared" si="89"/>
        <v>1177.6632</v>
      </c>
      <c r="AA218" s="65">
        <f t="shared" si="90"/>
        <v>0</v>
      </c>
      <c r="AB218" s="34">
        <f t="shared" si="91"/>
        <v>0.43202299999999999</v>
      </c>
      <c r="AC218" s="34" t="str">
        <f t="shared" si="92"/>
        <v/>
      </c>
      <c r="AD218" s="65" t="str">
        <f t="shared" si="93"/>
        <v/>
      </c>
      <c r="AE218" s="65">
        <f t="shared" si="94"/>
        <v>1196.481</v>
      </c>
      <c r="AF218" s="65">
        <f t="shared" si="95"/>
        <v>630</v>
      </c>
      <c r="AG218" s="65">
        <f t="shared" si="111"/>
        <v>0</v>
      </c>
      <c r="AH218" s="34" t="str">
        <f t="shared" si="96"/>
        <v/>
      </c>
      <c r="AI218" s="34" t="str">
        <f t="shared" si="97"/>
        <v/>
      </c>
      <c r="AJ218" s="65" t="str">
        <f t="shared" si="98"/>
        <v/>
      </c>
      <c r="AK218" s="37" t="str">
        <f t="shared" si="99"/>
        <v/>
      </c>
      <c r="AL218" s="14">
        <f t="shared" si="100"/>
        <v>630</v>
      </c>
      <c r="AM218" s="42">
        <f t="shared" si="101"/>
        <v>702.8</v>
      </c>
      <c r="AN218" s="60">
        <f t="shared" si="102"/>
        <v>1207470</v>
      </c>
      <c r="AO218" s="43">
        <f t="shared" si="103"/>
        <v>4.6442910472681925E-2</v>
      </c>
      <c r="AP218" s="66">
        <f t="shared" si="104"/>
        <v>11200.311618323391</v>
      </c>
      <c r="AQ218" s="18">
        <v>0</v>
      </c>
      <c r="AR218" s="66">
        <f t="shared" si="105"/>
        <v>977507</v>
      </c>
      <c r="AS218" s="38">
        <f t="shared" si="106"/>
        <v>22430</v>
      </c>
      <c r="AT218" s="38">
        <f t="shared" si="107"/>
        <v>59752.05</v>
      </c>
      <c r="AU218" s="66">
        <f t="shared" si="108"/>
        <v>943877</v>
      </c>
      <c r="AV218" s="20">
        <f t="shared" si="109"/>
        <v>977507</v>
      </c>
      <c r="AX218" s="65">
        <f t="shared" si="110"/>
        <v>1</v>
      </c>
    </row>
    <row r="219" spans="1:50" ht="15" customHeight="1">
      <c r="A219" s="2">
        <v>22</v>
      </c>
      <c r="B219" s="2">
        <v>1300</v>
      </c>
      <c r="C219" s="1" t="s">
        <v>832</v>
      </c>
      <c r="D219" s="35">
        <v>543303</v>
      </c>
      <c r="E219" s="66">
        <v>0</v>
      </c>
      <c r="F219" s="7">
        <v>1437</v>
      </c>
      <c r="G219" s="66">
        <v>1333</v>
      </c>
      <c r="H219" s="63">
        <v>2.1890000000000001</v>
      </c>
      <c r="I219" s="65">
        <v>465</v>
      </c>
      <c r="J219" s="73">
        <f t="shared" si="84"/>
        <v>0.3488</v>
      </c>
      <c r="K219" s="65">
        <v>312</v>
      </c>
      <c r="L219" s="65">
        <v>701</v>
      </c>
      <c r="M219" s="61">
        <v>216</v>
      </c>
      <c r="N219" s="41">
        <f t="shared" si="85"/>
        <v>44.507799999999996</v>
      </c>
      <c r="O219" s="41">
        <f t="shared" si="86"/>
        <v>30.813099999999999</v>
      </c>
      <c r="P219" s="3">
        <v>1791</v>
      </c>
      <c r="Q219" s="3">
        <v>1869</v>
      </c>
      <c r="R219" s="3">
        <v>1565</v>
      </c>
      <c r="S219" s="3">
        <v>1487</v>
      </c>
      <c r="T219" s="74">
        <v>1437</v>
      </c>
      <c r="U219" s="74">
        <f t="shared" si="87"/>
        <v>1869</v>
      </c>
      <c r="V219" s="42">
        <f t="shared" si="88"/>
        <v>28.68</v>
      </c>
      <c r="W219" s="68">
        <v>577940</v>
      </c>
      <c r="X219" s="69">
        <v>613363</v>
      </c>
      <c r="Y219" s="8">
        <v>2.2704078165613124</v>
      </c>
      <c r="Z219" s="37">
        <f t="shared" si="89"/>
        <v>632.92589999999996</v>
      </c>
      <c r="AA219" s="65">
        <f t="shared" si="90"/>
        <v>0</v>
      </c>
      <c r="AB219" s="34">
        <f t="shared" si="91"/>
        <v>0.43202299999999999</v>
      </c>
      <c r="AC219" s="34" t="str">
        <f t="shared" si="92"/>
        <v/>
      </c>
      <c r="AD219" s="65" t="str">
        <f t="shared" si="93"/>
        <v/>
      </c>
      <c r="AE219" s="65">
        <f t="shared" si="94"/>
        <v>862.51099999999997</v>
      </c>
      <c r="AF219" s="65">
        <f t="shared" si="95"/>
        <v>630</v>
      </c>
      <c r="AG219" s="65">
        <f t="shared" si="111"/>
        <v>0</v>
      </c>
      <c r="AH219" s="34" t="str">
        <f t="shared" si="96"/>
        <v/>
      </c>
      <c r="AI219" s="34" t="str">
        <f t="shared" si="97"/>
        <v/>
      </c>
      <c r="AJ219" s="65" t="str">
        <f t="shared" si="98"/>
        <v/>
      </c>
      <c r="AK219" s="37" t="str">
        <f t="shared" si="99"/>
        <v/>
      </c>
      <c r="AL219" s="14">
        <f t="shared" si="100"/>
        <v>630</v>
      </c>
      <c r="AM219" s="42">
        <f t="shared" si="101"/>
        <v>702.8</v>
      </c>
      <c r="AN219" s="60">
        <f t="shared" si="102"/>
        <v>687149</v>
      </c>
      <c r="AO219" s="43">
        <f t="shared" si="103"/>
        <v>4.6442910472681925E-2</v>
      </c>
      <c r="AP219" s="66">
        <f t="shared" si="104"/>
        <v>6680.6268998534042</v>
      </c>
      <c r="AQ219" s="18">
        <v>0</v>
      </c>
      <c r="AR219" s="66">
        <f t="shared" si="105"/>
        <v>549984</v>
      </c>
      <c r="AS219" s="38">
        <f t="shared" si="106"/>
        <v>13330</v>
      </c>
      <c r="AT219" s="38">
        <f t="shared" si="107"/>
        <v>30668.15</v>
      </c>
      <c r="AU219" s="66">
        <f t="shared" si="108"/>
        <v>529973</v>
      </c>
      <c r="AV219" s="20">
        <f t="shared" si="109"/>
        <v>549984</v>
      </c>
      <c r="AX219" s="65">
        <f t="shared" si="110"/>
        <v>1</v>
      </c>
    </row>
    <row r="220" spans="1:50" ht="15" customHeight="1">
      <c r="A220" s="2">
        <v>22</v>
      </c>
      <c r="B220" s="2">
        <v>7300</v>
      </c>
      <c r="C220" s="1" t="s">
        <v>525</v>
      </c>
      <c r="D220" s="35">
        <v>187646</v>
      </c>
      <c r="E220" s="66">
        <v>0</v>
      </c>
      <c r="F220" s="7">
        <v>687</v>
      </c>
      <c r="G220" s="66">
        <v>662</v>
      </c>
      <c r="H220" s="63">
        <v>2.2749999999999999</v>
      </c>
      <c r="I220" s="65">
        <v>109</v>
      </c>
      <c r="J220" s="73">
        <f t="shared" si="84"/>
        <v>0.16470000000000001</v>
      </c>
      <c r="K220" s="65">
        <v>85</v>
      </c>
      <c r="L220" s="65">
        <v>335</v>
      </c>
      <c r="M220" s="61">
        <v>118</v>
      </c>
      <c r="N220" s="41">
        <f t="shared" si="85"/>
        <v>25.373099999999997</v>
      </c>
      <c r="O220" s="41">
        <f t="shared" si="86"/>
        <v>35.2239</v>
      </c>
      <c r="P220" s="3">
        <v>711</v>
      </c>
      <c r="Q220" s="3">
        <v>744</v>
      </c>
      <c r="R220" s="3">
        <v>681</v>
      </c>
      <c r="S220" s="3">
        <v>681</v>
      </c>
      <c r="T220" s="75">
        <v>687</v>
      </c>
      <c r="U220" s="74">
        <f t="shared" si="87"/>
        <v>744</v>
      </c>
      <c r="V220" s="42">
        <f t="shared" si="88"/>
        <v>11.02</v>
      </c>
      <c r="W220" s="68">
        <v>282023</v>
      </c>
      <c r="X220" s="69">
        <v>308907</v>
      </c>
      <c r="Y220" s="8">
        <v>2.1692308999115055</v>
      </c>
      <c r="Z220" s="37">
        <f t="shared" si="89"/>
        <v>316.70209999999997</v>
      </c>
      <c r="AA220" s="65">
        <f t="shared" si="90"/>
        <v>0</v>
      </c>
      <c r="AB220" s="34">
        <f t="shared" si="91"/>
        <v>0.43202299999999999</v>
      </c>
      <c r="AC220" s="34" t="str">
        <f t="shared" si="92"/>
        <v/>
      </c>
      <c r="AD220" s="65" t="str">
        <f t="shared" si="93"/>
        <v/>
      </c>
      <c r="AE220" s="65">
        <f t="shared" si="94"/>
        <v>616.25400000000002</v>
      </c>
      <c r="AF220" s="65">
        <f t="shared" si="95"/>
        <v>616.25400000000002</v>
      </c>
      <c r="AG220" s="65">
        <f t="shared" si="111"/>
        <v>0</v>
      </c>
      <c r="AH220" s="34" t="str">
        <f t="shared" si="96"/>
        <v/>
      </c>
      <c r="AI220" s="34" t="str">
        <f t="shared" si="97"/>
        <v/>
      </c>
      <c r="AJ220" s="65" t="str">
        <f t="shared" si="98"/>
        <v/>
      </c>
      <c r="AK220" s="37" t="str">
        <f t="shared" si="99"/>
        <v/>
      </c>
      <c r="AL220" s="14">
        <f t="shared" si="100"/>
        <v>616.25</v>
      </c>
      <c r="AM220" s="42">
        <f t="shared" si="101"/>
        <v>687.46</v>
      </c>
      <c r="AN220" s="60">
        <f t="shared" si="102"/>
        <v>333258</v>
      </c>
      <c r="AO220" s="43">
        <f t="shared" si="103"/>
        <v>4.6442910472681925E-2</v>
      </c>
      <c r="AP220" s="66">
        <f t="shared" si="104"/>
        <v>6762.6450797481602</v>
      </c>
      <c r="AQ220" s="18">
        <v>0</v>
      </c>
      <c r="AR220" s="66">
        <f t="shared" si="105"/>
        <v>194409</v>
      </c>
      <c r="AS220" s="38">
        <f t="shared" si="106"/>
        <v>6620</v>
      </c>
      <c r="AT220" s="38">
        <f t="shared" si="107"/>
        <v>15445.35</v>
      </c>
      <c r="AU220" s="66">
        <f t="shared" si="108"/>
        <v>181026</v>
      </c>
      <c r="AV220" s="20">
        <f t="shared" si="109"/>
        <v>194409</v>
      </c>
      <c r="AX220" s="65">
        <f t="shared" si="110"/>
        <v>1</v>
      </c>
    </row>
    <row r="221" spans="1:50" ht="15" customHeight="1">
      <c r="A221" s="2">
        <v>23</v>
      </c>
      <c r="B221" s="2">
        <v>100</v>
      </c>
      <c r="C221" s="1" t="s">
        <v>119</v>
      </c>
      <c r="D221" s="35">
        <v>94197</v>
      </c>
      <c r="E221" s="66">
        <v>0</v>
      </c>
      <c r="F221" s="7">
        <v>346</v>
      </c>
      <c r="G221" s="66">
        <v>349</v>
      </c>
      <c r="H221" s="63">
        <v>2.1280000000000001</v>
      </c>
      <c r="I221" s="65">
        <v>14</v>
      </c>
      <c r="J221" s="73">
        <f t="shared" si="84"/>
        <v>4.0099999999999997E-2</v>
      </c>
      <c r="K221" s="65">
        <v>74</v>
      </c>
      <c r="L221" s="65">
        <v>173</v>
      </c>
      <c r="M221" s="61">
        <v>31</v>
      </c>
      <c r="N221" s="41">
        <f t="shared" si="85"/>
        <v>42.7746</v>
      </c>
      <c r="O221" s="41">
        <f t="shared" si="86"/>
        <v>17.9191</v>
      </c>
      <c r="P221" s="3">
        <v>391</v>
      </c>
      <c r="Q221" s="3">
        <v>386</v>
      </c>
      <c r="R221" s="3">
        <v>362</v>
      </c>
      <c r="S221" s="3">
        <v>343</v>
      </c>
      <c r="T221" s="75">
        <v>346</v>
      </c>
      <c r="U221" s="74">
        <f t="shared" si="87"/>
        <v>391</v>
      </c>
      <c r="V221" s="42">
        <f t="shared" si="88"/>
        <v>10.74</v>
      </c>
      <c r="W221" s="68">
        <v>155228</v>
      </c>
      <c r="X221" s="69">
        <v>148806</v>
      </c>
      <c r="Y221" s="8">
        <v>1.0030382380150025</v>
      </c>
      <c r="Z221" s="37">
        <f t="shared" si="89"/>
        <v>344.952</v>
      </c>
      <c r="AA221" s="65">
        <f t="shared" si="90"/>
        <v>0</v>
      </c>
      <c r="AB221" s="34">
        <f t="shared" si="91"/>
        <v>0.43202299999999999</v>
      </c>
      <c r="AC221" s="34" t="str">
        <f t="shared" si="92"/>
        <v/>
      </c>
      <c r="AD221" s="65" t="str">
        <f t="shared" si="93"/>
        <v/>
      </c>
      <c r="AE221" s="65">
        <f t="shared" si="94"/>
        <v>501.38299999999998</v>
      </c>
      <c r="AF221" s="65">
        <f t="shared" si="95"/>
        <v>501.38299999999998</v>
      </c>
      <c r="AG221" s="65">
        <f t="shared" si="111"/>
        <v>0</v>
      </c>
      <c r="AH221" s="34" t="str">
        <f t="shared" si="96"/>
        <v/>
      </c>
      <c r="AI221" s="34" t="str">
        <f t="shared" si="97"/>
        <v/>
      </c>
      <c r="AJ221" s="65" t="str">
        <f t="shared" si="98"/>
        <v/>
      </c>
      <c r="AK221" s="37" t="str">
        <f t="shared" si="99"/>
        <v/>
      </c>
      <c r="AL221" s="14">
        <f t="shared" si="100"/>
        <v>501.38</v>
      </c>
      <c r="AM221" s="42">
        <f t="shared" si="101"/>
        <v>559.30999999999995</v>
      </c>
      <c r="AN221" s="60">
        <f t="shared" si="102"/>
        <v>128137</v>
      </c>
      <c r="AO221" s="43">
        <f t="shared" si="103"/>
        <v>4.6442910472681925E-2</v>
      </c>
      <c r="AP221" s="66">
        <f t="shared" si="104"/>
        <v>1576.2723814428246</v>
      </c>
      <c r="AQ221" s="18">
        <v>0</v>
      </c>
      <c r="AR221" s="66">
        <f t="shared" si="105"/>
        <v>95773</v>
      </c>
      <c r="AS221" s="38">
        <f t="shared" si="106"/>
        <v>3490</v>
      </c>
      <c r="AT221" s="38">
        <f t="shared" si="107"/>
        <v>7440.3</v>
      </c>
      <c r="AU221" s="66">
        <f t="shared" si="108"/>
        <v>90707</v>
      </c>
      <c r="AV221" s="20">
        <f t="shared" si="109"/>
        <v>95773</v>
      </c>
      <c r="AX221" s="65">
        <f t="shared" si="110"/>
        <v>1</v>
      </c>
    </row>
    <row r="222" spans="1:50" ht="15" customHeight="1">
      <c r="A222" s="2">
        <v>23</v>
      </c>
      <c r="B222" s="2">
        <v>300</v>
      </c>
      <c r="C222" s="1" t="s">
        <v>275</v>
      </c>
      <c r="D222" s="35">
        <v>78548</v>
      </c>
      <c r="E222" s="66">
        <v>0</v>
      </c>
      <c r="F222" s="7">
        <v>410</v>
      </c>
      <c r="G222" s="66">
        <v>417</v>
      </c>
      <c r="H222" s="63">
        <v>2.3559999999999999</v>
      </c>
      <c r="I222" s="65">
        <v>159</v>
      </c>
      <c r="J222" s="73">
        <f t="shared" si="84"/>
        <v>0.38129999999999997</v>
      </c>
      <c r="K222" s="65">
        <v>56</v>
      </c>
      <c r="L222" s="65">
        <v>179</v>
      </c>
      <c r="M222" s="61">
        <v>40</v>
      </c>
      <c r="N222" s="41">
        <f t="shared" si="85"/>
        <v>31.2849</v>
      </c>
      <c r="O222" s="41">
        <f t="shared" si="86"/>
        <v>22.346399999999999</v>
      </c>
      <c r="P222" s="3">
        <v>347</v>
      </c>
      <c r="Q222" s="3">
        <v>327</v>
      </c>
      <c r="R222" s="3">
        <v>327</v>
      </c>
      <c r="S222" s="3">
        <v>343</v>
      </c>
      <c r="T222" s="75">
        <v>410</v>
      </c>
      <c r="U222" s="74">
        <f t="shared" si="87"/>
        <v>410</v>
      </c>
      <c r="V222" s="42">
        <f t="shared" si="88"/>
        <v>0</v>
      </c>
      <c r="W222" s="68">
        <v>286961</v>
      </c>
      <c r="X222" s="69">
        <v>192622</v>
      </c>
      <c r="Y222" s="8">
        <v>0.83006214700608649</v>
      </c>
      <c r="Z222" s="37">
        <f t="shared" si="89"/>
        <v>493.93889999999999</v>
      </c>
      <c r="AA222" s="65">
        <f t="shared" si="90"/>
        <v>0</v>
      </c>
      <c r="AB222" s="34">
        <f t="shared" si="91"/>
        <v>0.43202299999999999</v>
      </c>
      <c r="AC222" s="34" t="str">
        <f t="shared" si="92"/>
        <v/>
      </c>
      <c r="AD222" s="65" t="str">
        <f t="shared" si="93"/>
        <v/>
      </c>
      <c r="AE222" s="65">
        <f t="shared" si="94"/>
        <v>526.33899999999994</v>
      </c>
      <c r="AF222" s="65">
        <f t="shared" si="95"/>
        <v>526.33899999999994</v>
      </c>
      <c r="AG222" s="65">
        <f t="shared" si="111"/>
        <v>0</v>
      </c>
      <c r="AH222" s="34" t="str">
        <f t="shared" si="96"/>
        <v/>
      </c>
      <c r="AI222" s="34" t="str">
        <f t="shared" si="97"/>
        <v/>
      </c>
      <c r="AJ222" s="65" t="str">
        <f t="shared" si="98"/>
        <v/>
      </c>
      <c r="AK222" s="37" t="str">
        <f t="shared" si="99"/>
        <v/>
      </c>
      <c r="AL222" s="14">
        <f t="shared" si="100"/>
        <v>526.34</v>
      </c>
      <c r="AM222" s="42">
        <f t="shared" si="101"/>
        <v>587.16</v>
      </c>
      <c r="AN222" s="60">
        <f t="shared" si="102"/>
        <v>120872</v>
      </c>
      <c r="AO222" s="43">
        <f t="shared" si="103"/>
        <v>4.6442910472681925E-2</v>
      </c>
      <c r="AP222" s="66">
        <f t="shared" si="104"/>
        <v>1965.6497428457899</v>
      </c>
      <c r="AQ222" s="18">
        <v>0</v>
      </c>
      <c r="AR222" s="66">
        <f t="shared" si="105"/>
        <v>80514</v>
      </c>
      <c r="AS222" s="38">
        <f t="shared" si="106"/>
        <v>4170</v>
      </c>
      <c r="AT222" s="38">
        <f t="shared" si="107"/>
        <v>9631.1</v>
      </c>
      <c r="AU222" s="66">
        <f t="shared" si="108"/>
        <v>74378</v>
      </c>
      <c r="AV222" s="20">
        <f t="shared" si="109"/>
        <v>80514</v>
      </c>
      <c r="AX222" s="65">
        <f t="shared" si="110"/>
        <v>1</v>
      </c>
    </row>
    <row r="223" spans="1:50" ht="15" customHeight="1">
      <c r="A223" s="2">
        <v>23</v>
      </c>
      <c r="B223" s="2">
        <v>500</v>
      </c>
      <c r="C223" s="1" t="s">
        <v>340</v>
      </c>
      <c r="D223" s="35">
        <v>352289</v>
      </c>
      <c r="E223" s="66">
        <v>0</v>
      </c>
      <c r="F223" s="7">
        <v>1020</v>
      </c>
      <c r="G223" s="66">
        <v>1026</v>
      </c>
      <c r="H223" s="63">
        <v>2.004</v>
      </c>
      <c r="I223" s="65">
        <v>518</v>
      </c>
      <c r="J223" s="73">
        <f t="shared" si="84"/>
        <v>0.50490000000000002</v>
      </c>
      <c r="K223" s="65">
        <v>166</v>
      </c>
      <c r="L223" s="65">
        <v>548</v>
      </c>
      <c r="M223" s="61">
        <v>183</v>
      </c>
      <c r="N223" s="41">
        <f t="shared" si="85"/>
        <v>30.292000000000002</v>
      </c>
      <c r="O223" s="41">
        <f t="shared" si="86"/>
        <v>33.394200000000005</v>
      </c>
      <c r="P223" s="3">
        <v>1130</v>
      </c>
      <c r="Q223" s="3">
        <v>1133</v>
      </c>
      <c r="R223" s="3">
        <v>1081</v>
      </c>
      <c r="S223" s="3">
        <v>1080</v>
      </c>
      <c r="T223" s="74">
        <v>1020</v>
      </c>
      <c r="U223" s="74">
        <f t="shared" si="87"/>
        <v>1133</v>
      </c>
      <c r="V223" s="42">
        <f t="shared" si="88"/>
        <v>9.44</v>
      </c>
      <c r="W223" s="68">
        <v>689002</v>
      </c>
      <c r="X223" s="69">
        <v>698755</v>
      </c>
      <c r="Y223" s="8">
        <v>1.1291731853583877</v>
      </c>
      <c r="Z223" s="37">
        <f t="shared" si="89"/>
        <v>903.31579999999997</v>
      </c>
      <c r="AA223" s="65">
        <f t="shared" si="90"/>
        <v>0</v>
      </c>
      <c r="AB223" s="34">
        <f t="shared" si="91"/>
        <v>0.43202299999999999</v>
      </c>
      <c r="AC223" s="34" t="str">
        <f t="shared" si="92"/>
        <v/>
      </c>
      <c r="AD223" s="65" t="str">
        <f t="shared" si="93"/>
        <v/>
      </c>
      <c r="AE223" s="65">
        <f t="shared" si="94"/>
        <v>749.84199999999998</v>
      </c>
      <c r="AF223" s="65">
        <f t="shared" si="95"/>
        <v>630</v>
      </c>
      <c r="AG223" s="65">
        <f t="shared" si="111"/>
        <v>0</v>
      </c>
      <c r="AH223" s="34" t="str">
        <f t="shared" si="96"/>
        <v/>
      </c>
      <c r="AI223" s="34" t="str">
        <f t="shared" si="97"/>
        <v/>
      </c>
      <c r="AJ223" s="65" t="str">
        <f t="shared" si="98"/>
        <v/>
      </c>
      <c r="AK223" s="37" t="str">
        <f t="shared" si="99"/>
        <v/>
      </c>
      <c r="AL223" s="14">
        <f t="shared" si="100"/>
        <v>630</v>
      </c>
      <c r="AM223" s="42">
        <f t="shared" si="101"/>
        <v>702.8</v>
      </c>
      <c r="AN223" s="60">
        <f t="shared" si="102"/>
        <v>423408</v>
      </c>
      <c r="AO223" s="43">
        <f t="shared" si="103"/>
        <v>4.6442910472681925E-2</v>
      </c>
      <c r="AP223" s="66">
        <f t="shared" si="104"/>
        <v>3302.973349906666</v>
      </c>
      <c r="AQ223" s="18">
        <v>0</v>
      </c>
      <c r="AR223" s="66">
        <f t="shared" si="105"/>
        <v>355592</v>
      </c>
      <c r="AS223" s="38">
        <f t="shared" si="106"/>
        <v>10260</v>
      </c>
      <c r="AT223" s="38">
        <f t="shared" si="107"/>
        <v>34937.75</v>
      </c>
      <c r="AU223" s="66">
        <f t="shared" si="108"/>
        <v>342029</v>
      </c>
      <c r="AV223" s="20">
        <f t="shared" si="109"/>
        <v>355592</v>
      </c>
      <c r="AX223" s="65">
        <f t="shared" si="110"/>
        <v>1</v>
      </c>
    </row>
    <row r="224" spans="1:50" ht="15" customHeight="1">
      <c r="A224" s="2">
        <v>23</v>
      </c>
      <c r="B224" s="2">
        <v>600</v>
      </c>
      <c r="C224" s="1" t="s">
        <v>439</v>
      </c>
      <c r="D224" s="35">
        <v>221883</v>
      </c>
      <c r="E224" s="66">
        <v>0</v>
      </c>
      <c r="F224" s="7">
        <v>754</v>
      </c>
      <c r="G224" s="66">
        <v>764</v>
      </c>
      <c r="H224" s="63">
        <v>2.0049999999999999</v>
      </c>
      <c r="I224" s="65">
        <v>395</v>
      </c>
      <c r="J224" s="73">
        <f t="shared" si="84"/>
        <v>0.51700000000000002</v>
      </c>
      <c r="K224" s="65">
        <v>238</v>
      </c>
      <c r="L224" s="65">
        <v>448</v>
      </c>
      <c r="M224" s="61">
        <v>74</v>
      </c>
      <c r="N224" s="41">
        <f t="shared" si="85"/>
        <v>53.125</v>
      </c>
      <c r="O224" s="41">
        <f t="shared" si="86"/>
        <v>16.517900000000001</v>
      </c>
      <c r="P224" s="3">
        <v>850</v>
      </c>
      <c r="Q224" s="3">
        <v>923</v>
      </c>
      <c r="R224" s="3">
        <v>858</v>
      </c>
      <c r="S224" s="3">
        <v>788</v>
      </c>
      <c r="T224" s="75">
        <v>754</v>
      </c>
      <c r="U224" s="74">
        <f t="shared" si="87"/>
        <v>923</v>
      </c>
      <c r="V224" s="42">
        <f t="shared" si="88"/>
        <v>17.23</v>
      </c>
      <c r="W224" s="68">
        <v>588543</v>
      </c>
      <c r="X224" s="69">
        <v>643819</v>
      </c>
      <c r="Y224" s="8">
        <v>1.3235424256791923</v>
      </c>
      <c r="Z224" s="37">
        <f t="shared" si="89"/>
        <v>569.68330000000003</v>
      </c>
      <c r="AA224" s="65">
        <f t="shared" si="90"/>
        <v>0</v>
      </c>
      <c r="AB224" s="34">
        <f t="shared" si="91"/>
        <v>0.43202299999999999</v>
      </c>
      <c r="AC224" s="34" t="str">
        <f t="shared" si="92"/>
        <v/>
      </c>
      <c r="AD224" s="65" t="str">
        <f t="shared" si="93"/>
        <v/>
      </c>
      <c r="AE224" s="65">
        <f t="shared" si="94"/>
        <v>653.68799999999999</v>
      </c>
      <c r="AF224" s="65">
        <f t="shared" si="95"/>
        <v>630</v>
      </c>
      <c r="AG224" s="65">
        <f t="shared" si="111"/>
        <v>0</v>
      </c>
      <c r="AH224" s="34" t="str">
        <f t="shared" si="96"/>
        <v/>
      </c>
      <c r="AI224" s="34" t="str">
        <f t="shared" si="97"/>
        <v/>
      </c>
      <c r="AJ224" s="65" t="str">
        <f t="shared" si="98"/>
        <v/>
      </c>
      <c r="AK224" s="37" t="str">
        <f t="shared" si="99"/>
        <v/>
      </c>
      <c r="AL224" s="14">
        <f t="shared" si="100"/>
        <v>630</v>
      </c>
      <c r="AM224" s="42">
        <f t="shared" si="101"/>
        <v>702.8</v>
      </c>
      <c r="AN224" s="60">
        <f t="shared" si="102"/>
        <v>282675</v>
      </c>
      <c r="AO224" s="43">
        <f t="shared" si="103"/>
        <v>4.6442910472681925E-2</v>
      </c>
      <c r="AP224" s="66">
        <f t="shared" si="104"/>
        <v>2823.3574134552796</v>
      </c>
      <c r="AQ224" s="18">
        <v>0</v>
      </c>
      <c r="AR224" s="66">
        <f t="shared" si="105"/>
        <v>224706</v>
      </c>
      <c r="AS224" s="38">
        <f t="shared" si="106"/>
        <v>7640</v>
      </c>
      <c r="AT224" s="38">
        <f t="shared" si="107"/>
        <v>32190.95</v>
      </c>
      <c r="AU224" s="66">
        <f t="shared" si="108"/>
        <v>214243</v>
      </c>
      <c r="AV224" s="20">
        <f t="shared" si="109"/>
        <v>224706</v>
      </c>
      <c r="AX224" s="65">
        <f t="shared" si="110"/>
        <v>1</v>
      </c>
    </row>
    <row r="225" spans="1:50" ht="15" customHeight="1">
      <c r="A225" s="2">
        <v>23</v>
      </c>
      <c r="B225" s="2">
        <v>700</v>
      </c>
      <c r="C225" s="1" t="s">
        <v>475</v>
      </c>
      <c r="D225" s="35">
        <v>285022</v>
      </c>
      <c r="E225" s="66">
        <v>0</v>
      </c>
      <c r="F225" s="7">
        <v>780</v>
      </c>
      <c r="G225" s="66">
        <v>771</v>
      </c>
      <c r="H225" s="63">
        <v>2.0219999999999998</v>
      </c>
      <c r="I225" s="65">
        <v>228</v>
      </c>
      <c r="J225" s="73">
        <f t="shared" si="84"/>
        <v>0.29570000000000002</v>
      </c>
      <c r="K225" s="65">
        <v>178</v>
      </c>
      <c r="L225" s="65">
        <v>406</v>
      </c>
      <c r="M225" s="61">
        <v>89</v>
      </c>
      <c r="N225" s="41">
        <f t="shared" si="85"/>
        <v>43.842399999999998</v>
      </c>
      <c r="O225" s="41">
        <f t="shared" si="86"/>
        <v>21.921199999999999</v>
      </c>
      <c r="P225" s="3">
        <v>888</v>
      </c>
      <c r="Q225" s="3">
        <v>861</v>
      </c>
      <c r="R225" s="3">
        <v>745</v>
      </c>
      <c r="S225" s="3">
        <v>766</v>
      </c>
      <c r="T225" s="75">
        <v>780</v>
      </c>
      <c r="U225" s="74">
        <f t="shared" si="87"/>
        <v>888</v>
      </c>
      <c r="V225" s="42">
        <f t="shared" si="88"/>
        <v>13.18</v>
      </c>
      <c r="W225" s="68">
        <v>253579</v>
      </c>
      <c r="X225" s="69">
        <v>391312</v>
      </c>
      <c r="Y225" s="8">
        <v>0.48011303527275029</v>
      </c>
      <c r="Z225" s="37">
        <f t="shared" si="89"/>
        <v>1624.6174000000001</v>
      </c>
      <c r="AA225" s="65">
        <f t="shared" si="90"/>
        <v>0</v>
      </c>
      <c r="AB225" s="34">
        <f t="shared" si="91"/>
        <v>0.43202299999999999</v>
      </c>
      <c r="AC225" s="34" t="str">
        <f t="shared" si="92"/>
        <v/>
      </c>
      <c r="AD225" s="65" t="str">
        <f t="shared" si="93"/>
        <v/>
      </c>
      <c r="AE225" s="65">
        <f t="shared" si="94"/>
        <v>656.25700000000006</v>
      </c>
      <c r="AF225" s="65">
        <f t="shared" si="95"/>
        <v>630</v>
      </c>
      <c r="AG225" s="65">
        <f t="shared" si="111"/>
        <v>0</v>
      </c>
      <c r="AH225" s="34" t="str">
        <f t="shared" si="96"/>
        <v/>
      </c>
      <c r="AI225" s="34" t="str">
        <f t="shared" si="97"/>
        <v/>
      </c>
      <c r="AJ225" s="65" t="str">
        <f t="shared" si="98"/>
        <v/>
      </c>
      <c r="AK225" s="37" t="str">
        <f t="shared" si="99"/>
        <v/>
      </c>
      <c r="AL225" s="14">
        <f t="shared" si="100"/>
        <v>630</v>
      </c>
      <c r="AM225" s="42">
        <f t="shared" si="101"/>
        <v>702.8</v>
      </c>
      <c r="AN225" s="60">
        <f t="shared" si="102"/>
        <v>432307</v>
      </c>
      <c r="AO225" s="43">
        <f t="shared" si="103"/>
        <v>4.6442910472681925E-2</v>
      </c>
      <c r="AP225" s="66">
        <f t="shared" si="104"/>
        <v>6840.3440689689578</v>
      </c>
      <c r="AQ225" s="18">
        <v>0</v>
      </c>
      <c r="AR225" s="66">
        <f t="shared" si="105"/>
        <v>291862</v>
      </c>
      <c r="AS225" s="38">
        <f t="shared" si="106"/>
        <v>7710</v>
      </c>
      <c r="AT225" s="38">
        <f t="shared" si="107"/>
        <v>19565.600000000002</v>
      </c>
      <c r="AU225" s="66">
        <f t="shared" si="108"/>
        <v>277312</v>
      </c>
      <c r="AV225" s="20">
        <f t="shared" si="109"/>
        <v>291862</v>
      </c>
      <c r="AX225" s="65">
        <f t="shared" si="110"/>
        <v>1</v>
      </c>
    </row>
    <row r="226" spans="1:50" ht="15" customHeight="1">
      <c r="A226" s="2">
        <v>23</v>
      </c>
      <c r="B226" s="2">
        <v>800</v>
      </c>
      <c r="C226" s="1" t="s">
        <v>600</v>
      </c>
      <c r="D226" s="35">
        <v>57996</v>
      </c>
      <c r="E226" s="66">
        <v>0</v>
      </c>
      <c r="F226" s="7">
        <v>254</v>
      </c>
      <c r="G226" s="66">
        <v>250</v>
      </c>
      <c r="H226" s="63">
        <v>2.0640000000000001</v>
      </c>
      <c r="I226" s="65">
        <v>74</v>
      </c>
      <c r="J226" s="73">
        <f t="shared" si="84"/>
        <v>0.29599999999999999</v>
      </c>
      <c r="K226" s="65">
        <v>23</v>
      </c>
      <c r="L226" s="65">
        <v>115</v>
      </c>
      <c r="M226" s="61">
        <v>35</v>
      </c>
      <c r="N226" s="41">
        <f t="shared" si="85"/>
        <v>20</v>
      </c>
      <c r="O226" s="41">
        <f t="shared" si="86"/>
        <v>30.434799999999999</v>
      </c>
      <c r="P226" s="3">
        <v>268</v>
      </c>
      <c r="Q226" s="3">
        <v>293</v>
      </c>
      <c r="R226" s="3">
        <v>276</v>
      </c>
      <c r="S226" s="3">
        <v>212</v>
      </c>
      <c r="T226" s="75">
        <v>254</v>
      </c>
      <c r="U226" s="74">
        <f t="shared" si="87"/>
        <v>293</v>
      </c>
      <c r="V226" s="42">
        <f t="shared" si="88"/>
        <v>14.68</v>
      </c>
      <c r="W226" s="68">
        <v>129828</v>
      </c>
      <c r="X226" s="69">
        <v>193338</v>
      </c>
      <c r="Y226" s="8">
        <v>0.48158678727469006</v>
      </c>
      <c r="Z226" s="37">
        <f t="shared" si="89"/>
        <v>527.42309999999998</v>
      </c>
      <c r="AA226" s="65">
        <f t="shared" si="90"/>
        <v>0</v>
      </c>
      <c r="AB226" s="34">
        <f t="shared" si="91"/>
        <v>0.43202299999999999</v>
      </c>
      <c r="AC226" s="34" t="str">
        <f t="shared" si="92"/>
        <v/>
      </c>
      <c r="AD226" s="65" t="str">
        <f t="shared" si="93"/>
        <v/>
      </c>
      <c r="AE226" s="65">
        <f t="shared" si="94"/>
        <v>465.05</v>
      </c>
      <c r="AF226" s="65">
        <f t="shared" si="95"/>
        <v>465.05</v>
      </c>
      <c r="AG226" s="65">
        <f t="shared" si="111"/>
        <v>0</v>
      </c>
      <c r="AH226" s="34" t="str">
        <f t="shared" si="96"/>
        <v/>
      </c>
      <c r="AI226" s="34" t="str">
        <f t="shared" si="97"/>
        <v/>
      </c>
      <c r="AJ226" s="65" t="str">
        <f t="shared" si="98"/>
        <v/>
      </c>
      <c r="AK226" s="37" t="str">
        <f t="shared" si="99"/>
        <v/>
      </c>
      <c r="AL226" s="14">
        <f t="shared" si="100"/>
        <v>465.05</v>
      </c>
      <c r="AM226" s="42">
        <f t="shared" si="101"/>
        <v>518.79</v>
      </c>
      <c r="AN226" s="60">
        <f t="shared" si="102"/>
        <v>73609</v>
      </c>
      <c r="AO226" s="43">
        <f t="shared" si="103"/>
        <v>4.6442910472681925E-2</v>
      </c>
      <c r="AP226" s="66">
        <f t="shared" si="104"/>
        <v>725.11316120998288</v>
      </c>
      <c r="AQ226" s="18">
        <v>0</v>
      </c>
      <c r="AR226" s="66">
        <f t="shared" si="105"/>
        <v>58721</v>
      </c>
      <c r="AS226" s="38">
        <f t="shared" si="106"/>
        <v>2500</v>
      </c>
      <c r="AT226" s="38">
        <f t="shared" si="107"/>
        <v>9666.9</v>
      </c>
      <c r="AU226" s="66">
        <f t="shared" si="108"/>
        <v>55496</v>
      </c>
      <c r="AV226" s="20">
        <f t="shared" si="109"/>
        <v>58721</v>
      </c>
      <c r="AX226" s="65">
        <f t="shared" si="110"/>
        <v>1</v>
      </c>
    </row>
    <row r="227" spans="1:50" ht="15" customHeight="1">
      <c r="A227" s="2">
        <v>23</v>
      </c>
      <c r="B227" s="2">
        <v>900</v>
      </c>
      <c r="C227" s="1" t="s">
        <v>615</v>
      </c>
      <c r="D227" s="35">
        <v>41707</v>
      </c>
      <c r="E227" s="66">
        <v>0</v>
      </c>
      <c r="F227" s="7">
        <v>199</v>
      </c>
      <c r="G227" s="66">
        <v>193</v>
      </c>
      <c r="H227" s="63">
        <v>2.032</v>
      </c>
      <c r="I227" s="65">
        <v>107</v>
      </c>
      <c r="J227" s="73">
        <f t="shared" si="84"/>
        <v>0.5544</v>
      </c>
      <c r="K227" s="65">
        <v>63</v>
      </c>
      <c r="L227" s="65">
        <v>116</v>
      </c>
      <c r="M227" s="61">
        <v>29</v>
      </c>
      <c r="N227" s="41">
        <f t="shared" si="85"/>
        <v>54.310299999999998</v>
      </c>
      <c r="O227" s="41">
        <f t="shared" si="86"/>
        <v>25</v>
      </c>
      <c r="P227" s="3">
        <v>269</v>
      </c>
      <c r="Q227" s="3">
        <v>291</v>
      </c>
      <c r="R227" s="3">
        <v>259</v>
      </c>
      <c r="S227" s="3">
        <v>269</v>
      </c>
      <c r="T227" s="75">
        <v>199</v>
      </c>
      <c r="U227" s="74">
        <f t="shared" si="87"/>
        <v>291</v>
      </c>
      <c r="V227" s="42">
        <f t="shared" si="88"/>
        <v>33.68</v>
      </c>
      <c r="W227" s="68">
        <v>110418</v>
      </c>
      <c r="X227" s="69">
        <v>88162</v>
      </c>
      <c r="Y227" s="8">
        <v>0.50378534572360956</v>
      </c>
      <c r="Z227" s="37">
        <f t="shared" si="89"/>
        <v>395.0095</v>
      </c>
      <c r="AA227" s="65">
        <f t="shared" si="90"/>
        <v>0</v>
      </c>
      <c r="AB227" s="34">
        <f t="shared" si="91"/>
        <v>0.43202299999999999</v>
      </c>
      <c r="AC227" s="34" t="str">
        <f t="shared" si="92"/>
        <v/>
      </c>
      <c r="AD227" s="65" t="str">
        <f t="shared" si="93"/>
        <v/>
      </c>
      <c r="AE227" s="65">
        <f t="shared" si="94"/>
        <v>444.13099999999997</v>
      </c>
      <c r="AF227" s="65">
        <f t="shared" si="95"/>
        <v>444.13099999999997</v>
      </c>
      <c r="AG227" s="65">
        <f t="shared" si="111"/>
        <v>0</v>
      </c>
      <c r="AH227" s="34" t="str">
        <f t="shared" si="96"/>
        <v/>
      </c>
      <c r="AI227" s="34" t="str">
        <f t="shared" si="97"/>
        <v/>
      </c>
      <c r="AJ227" s="65" t="str">
        <f t="shared" si="98"/>
        <v/>
      </c>
      <c r="AK227" s="37" t="str">
        <f t="shared" si="99"/>
        <v/>
      </c>
      <c r="AL227" s="14">
        <f t="shared" si="100"/>
        <v>444.13</v>
      </c>
      <c r="AM227" s="42">
        <f t="shared" si="101"/>
        <v>495.45</v>
      </c>
      <c r="AN227" s="60">
        <f t="shared" si="102"/>
        <v>47919</v>
      </c>
      <c r="AO227" s="43">
        <f t="shared" si="103"/>
        <v>4.6442910472681925E-2</v>
      </c>
      <c r="AP227" s="66">
        <f t="shared" si="104"/>
        <v>288.50335985630011</v>
      </c>
      <c r="AQ227" s="18">
        <v>0</v>
      </c>
      <c r="AR227" s="66">
        <f t="shared" si="105"/>
        <v>41996</v>
      </c>
      <c r="AS227" s="38">
        <f t="shared" si="106"/>
        <v>1930</v>
      </c>
      <c r="AT227" s="38">
        <f t="shared" si="107"/>
        <v>4408.1000000000004</v>
      </c>
      <c r="AU227" s="66">
        <f t="shared" si="108"/>
        <v>39777</v>
      </c>
      <c r="AV227" s="20">
        <f t="shared" si="109"/>
        <v>41996</v>
      </c>
      <c r="AX227" s="65">
        <f t="shared" si="110"/>
        <v>1</v>
      </c>
    </row>
    <row r="228" spans="1:50" ht="15" customHeight="1">
      <c r="A228" s="2">
        <v>23</v>
      </c>
      <c r="B228" s="2">
        <v>1000</v>
      </c>
      <c r="C228" s="1" t="s">
        <v>628</v>
      </c>
      <c r="D228" s="35">
        <v>499389</v>
      </c>
      <c r="E228" s="66">
        <v>0</v>
      </c>
      <c r="F228" s="7">
        <v>1325</v>
      </c>
      <c r="G228" s="66">
        <v>1329</v>
      </c>
      <c r="H228" s="63">
        <v>2.1360000000000001</v>
      </c>
      <c r="I228" s="65">
        <v>732</v>
      </c>
      <c r="J228" s="73">
        <f t="shared" si="84"/>
        <v>0.55079999999999996</v>
      </c>
      <c r="K228" s="65">
        <v>251</v>
      </c>
      <c r="L228" s="65">
        <v>729</v>
      </c>
      <c r="M228" s="61">
        <v>251</v>
      </c>
      <c r="N228" s="41">
        <f t="shared" si="85"/>
        <v>34.430699999999995</v>
      </c>
      <c r="O228" s="41">
        <f t="shared" si="86"/>
        <v>34.430699999999995</v>
      </c>
      <c r="P228" s="3">
        <v>1413</v>
      </c>
      <c r="Q228" s="3">
        <v>1478</v>
      </c>
      <c r="R228" s="3">
        <v>1530</v>
      </c>
      <c r="S228" s="3">
        <v>1426</v>
      </c>
      <c r="T228" s="74">
        <v>1325</v>
      </c>
      <c r="U228" s="74">
        <f t="shared" si="87"/>
        <v>1530</v>
      </c>
      <c r="V228" s="42">
        <f t="shared" si="88"/>
        <v>13.14</v>
      </c>
      <c r="W228" s="68">
        <v>766730</v>
      </c>
      <c r="X228" s="69">
        <v>971239</v>
      </c>
      <c r="Y228" s="8">
        <v>2.4463051566262082</v>
      </c>
      <c r="Z228" s="37">
        <f t="shared" si="89"/>
        <v>541.63319999999999</v>
      </c>
      <c r="AA228" s="65">
        <f t="shared" si="90"/>
        <v>0</v>
      </c>
      <c r="AB228" s="34">
        <f t="shared" si="91"/>
        <v>0.43202299999999999</v>
      </c>
      <c r="AC228" s="34" t="str">
        <f t="shared" si="92"/>
        <v/>
      </c>
      <c r="AD228" s="65" t="str">
        <f t="shared" si="93"/>
        <v/>
      </c>
      <c r="AE228" s="65">
        <f t="shared" si="94"/>
        <v>861.04300000000001</v>
      </c>
      <c r="AF228" s="65">
        <f t="shared" si="95"/>
        <v>630</v>
      </c>
      <c r="AG228" s="65">
        <f t="shared" si="111"/>
        <v>0</v>
      </c>
      <c r="AH228" s="34" t="str">
        <f t="shared" si="96"/>
        <v/>
      </c>
      <c r="AI228" s="34" t="str">
        <f t="shared" si="97"/>
        <v/>
      </c>
      <c r="AJ228" s="65" t="str">
        <f t="shared" si="98"/>
        <v/>
      </c>
      <c r="AK228" s="37" t="str">
        <f t="shared" si="99"/>
        <v/>
      </c>
      <c r="AL228" s="14">
        <f t="shared" si="100"/>
        <v>630</v>
      </c>
      <c r="AM228" s="42">
        <f t="shared" si="101"/>
        <v>702.8</v>
      </c>
      <c r="AN228" s="60">
        <f t="shared" si="102"/>
        <v>602776</v>
      </c>
      <c r="AO228" s="43">
        <f t="shared" si="103"/>
        <v>4.6442910472681925E-2</v>
      </c>
      <c r="AP228" s="66">
        <f t="shared" si="104"/>
        <v>4801.5931850391662</v>
      </c>
      <c r="AQ228" s="18">
        <v>0</v>
      </c>
      <c r="AR228" s="66">
        <f t="shared" si="105"/>
        <v>504191</v>
      </c>
      <c r="AS228" s="38">
        <f t="shared" si="106"/>
        <v>13290</v>
      </c>
      <c r="AT228" s="38">
        <f t="shared" si="107"/>
        <v>48561.950000000004</v>
      </c>
      <c r="AU228" s="66">
        <f t="shared" si="108"/>
        <v>486099</v>
      </c>
      <c r="AV228" s="20">
        <f t="shared" si="109"/>
        <v>504191</v>
      </c>
      <c r="AX228" s="65">
        <f t="shared" si="110"/>
        <v>1</v>
      </c>
    </row>
    <row r="229" spans="1:50" ht="15" customHeight="1">
      <c r="A229" s="2">
        <v>23</v>
      </c>
      <c r="B229" s="2">
        <v>1200</v>
      </c>
      <c r="C229" s="1" t="s">
        <v>669</v>
      </c>
      <c r="D229" s="35">
        <v>621689</v>
      </c>
      <c r="E229" s="66">
        <v>0</v>
      </c>
      <c r="F229" s="7">
        <v>1731</v>
      </c>
      <c r="G229" s="66">
        <v>1770</v>
      </c>
      <c r="H229" s="63">
        <v>2.3580000000000001</v>
      </c>
      <c r="I229" s="65">
        <v>1001</v>
      </c>
      <c r="J229" s="73">
        <f t="shared" si="84"/>
        <v>0.5655</v>
      </c>
      <c r="K229" s="65">
        <v>198</v>
      </c>
      <c r="L229" s="65">
        <v>787</v>
      </c>
      <c r="M229" s="61">
        <v>142</v>
      </c>
      <c r="N229" s="41">
        <f t="shared" si="85"/>
        <v>25.158799999999999</v>
      </c>
      <c r="O229" s="41">
        <f t="shared" si="86"/>
        <v>18.043200000000002</v>
      </c>
      <c r="P229" s="3">
        <v>1318</v>
      </c>
      <c r="Q229" s="3">
        <v>1478</v>
      </c>
      <c r="R229" s="3">
        <v>1485</v>
      </c>
      <c r="S229" s="3">
        <v>1696</v>
      </c>
      <c r="T229" s="74">
        <v>1731</v>
      </c>
      <c r="U229" s="74">
        <f t="shared" si="87"/>
        <v>1731</v>
      </c>
      <c r="V229" s="42">
        <f t="shared" si="88"/>
        <v>0</v>
      </c>
      <c r="W229" s="68">
        <v>1091720</v>
      </c>
      <c r="X229" s="69">
        <v>933061</v>
      </c>
      <c r="Y229" s="8">
        <v>1.7353779245309244</v>
      </c>
      <c r="Z229" s="37">
        <f t="shared" si="89"/>
        <v>997.47730000000001</v>
      </c>
      <c r="AA229" s="65">
        <f t="shared" si="90"/>
        <v>0</v>
      </c>
      <c r="AB229" s="34">
        <f t="shared" si="91"/>
        <v>0.43202299999999999</v>
      </c>
      <c r="AC229" s="34" t="str">
        <f t="shared" si="92"/>
        <v/>
      </c>
      <c r="AD229" s="65" t="str">
        <f t="shared" si="93"/>
        <v/>
      </c>
      <c r="AE229" s="65">
        <f t="shared" si="94"/>
        <v>1022.89</v>
      </c>
      <c r="AF229" s="65">
        <f t="shared" si="95"/>
        <v>630</v>
      </c>
      <c r="AG229" s="65">
        <f t="shared" si="111"/>
        <v>0</v>
      </c>
      <c r="AH229" s="34" t="str">
        <f t="shared" si="96"/>
        <v/>
      </c>
      <c r="AI229" s="34" t="str">
        <f t="shared" si="97"/>
        <v/>
      </c>
      <c r="AJ229" s="65" t="str">
        <f t="shared" si="98"/>
        <v/>
      </c>
      <c r="AK229" s="37" t="str">
        <f t="shared" si="99"/>
        <v/>
      </c>
      <c r="AL229" s="14">
        <f t="shared" si="100"/>
        <v>630</v>
      </c>
      <c r="AM229" s="42">
        <f t="shared" si="101"/>
        <v>702.8</v>
      </c>
      <c r="AN229" s="60">
        <f t="shared" si="102"/>
        <v>772308</v>
      </c>
      <c r="AO229" s="43">
        <f t="shared" si="103"/>
        <v>4.6442910472681925E-2</v>
      </c>
      <c r="AP229" s="66">
        <f t="shared" si="104"/>
        <v>6995.1847324848786</v>
      </c>
      <c r="AQ229" s="18">
        <v>0</v>
      </c>
      <c r="AR229" s="66">
        <f t="shared" si="105"/>
        <v>628684</v>
      </c>
      <c r="AS229" s="38">
        <f t="shared" si="106"/>
        <v>17700</v>
      </c>
      <c r="AT229" s="38">
        <f t="shared" si="107"/>
        <v>46653.05</v>
      </c>
      <c r="AU229" s="66">
        <f t="shared" si="108"/>
        <v>603989</v>
      </c>
      <c r="AV229" s="20">
        <f t="shared" si="109"/>
        <v>628684</v>
      </c>
      <c r="AX229" s="65">
        <f t="shared" si="110"/>
        <v>1</v>
      </c>
    </row>
    <row r="230" spans="1:50" ht="15" customHeight="1">
      <c r="A230" s="2">
        <v>23</v>
      </c>
      <c r="B230" s="2">
        <v>1300</v>
      </c>
      <c r="C230" s="1" t="s">
        <v>713</v>
      </c>
      <c r="D230" s="35">
        <v>922007</v>
      </c>
      <c r="E230" s="66">
        <v>0</v>
      </c>
      <c r="F230" s="7">
        <v>2479</v>
      </c>
      <c r="G230" s="66">
        <v>2505</v>
      </c>
      <c r="H230" s="63">
        <v>2.2509999999999999</v>
      </c>
      <c r="I230" s="65">
        <v>805</v>
      </c>
      <c r="J230" s="73">
        <f t="shared" si="84"/>
        <v>0.32140000000000002</v>
      </c>
      <c r="K230" s="65">
        <v>477</v>
      </c>
      <c r="L230" s="65">
        <v>1179</v>
      </c>
      <c r="M230" s="61">
        <v>327</v>
      </c>
      <c r="N230" s="41">
        <f t="shared" si="85"/>
        <v>40.457999999999998</v>
      </c>
      <c r="O230" s="41">
        <f t="shared" si="86"/>
        <v>27.735399999999998</v>
      </c>
      <c r="P230" s="3">
        <v>2572</v>
      </c>
      <c r="Q230" s="3">
        <v>2616</v>
      </c>
      <c r="R230" s="3">
        <v>2461</v>
      </c>
      <c r="S230" s="3">
        <v>2518</v>
      </c>
      <c r="T230" s="74">
        <v>2479</v>
      </c>
      <c r="U230" s="74">
        <f t="shared" si="87"/>
        <v>2616</v>
      </c>
      <c r="V230" s="42">
        <f t="shared" si="88"/>
        <v>4.24</v>
      </c>
      <c r="W230" s="68">
        <v>1366395</v>
      </c>
      <c r="X230" s="69">
        <v>1433859</v>
      </c>
      <c r="Y230" s="8">
        <v>2.5312646236198777</v>
      </c>
      <c r="Z230" s="37">
        <f t="shared" si="89"/>
        <v>979.35239999999999</v>
      </c>
      <c r="AA230" s="65">
        <f t="shared" si="90"/>
        <v>0</v>
      </c>
      <c r="AB230" s="34">
        <f t="shared" si="91"/>
        <v>0.43202299999999999</v>
      </c>
      <c r="AC230" s="34">
        <f t="shared" si="92"/>
        <v>0.01</v>
      </c>
      <c r="AD230" s="65" t="str">
        <f t="shared" si="93"/>
        <v/>
      </c>
      <c r="AE230" s="65" t="str">
        <f t="shared" si="94"/>
        <v/>
      </c>
      <c r="AF230" s="65" t="str">
        <f t="shared" si="95"/>
        <v/>
      </c>
      <c r="AG230" s="65">
        <f t="shared" si="111"/>
        <v>821.54093299999977</v>
      </c>
      <c r="AH230" s="34" t="str">
        <f t="shared" si="96"/>
        <v/>
      </c>
      <c r="AI230" s="34">
        <f t="shared" si="97"/>
        <v>631.91540932999999</v>
      </c>
      <c r="AJ230" s="65" t="str">
        <f t="shared" si="98"/>
        <v/>
      </c>
      <c r="AK230" s="37">
        <f t="shared" si="99"/>
        <v>1</v>
      </c>
      <c r="AL230" s="14">
        <f t="shared" si="100"/>
        <v>631.91999999999996</v>
      </c>
      <c r="AM230" s="42">
        <f t="shared" si="101"/>
        <v>704.94</v>
      </c>
      <c r="AN230" s="60">
        <f t="shared" si="102"/>
        <v>1175561</v>
      </c>
      <c r="AO230" s="43">
        <f t="shared" si="103"/>
        <v>4.6442910472681925E-2</v>
      </c>
      <c r="AP230" s="66">
        <f t="shared" si="104"/>
        <v>11775.785721990393</v>
      </c>
      <c r="AQ230" s="18">
        <v>0</v>
      </c>
      <c r="AR230" s="66">
        <f t="shared" si="105"/>
        <v>933783</v>
      </c>
      <c r="AS230" s="38">
        <f t="shared" si="106"/>
        <v>25050</v>
      </c>
      <c r="AT230" s="38">
        <f t="shared" si="107"/>
        <v>71692.95</v>
      </c>
      <c r="AU230" s="66">
        <f t="shared" si="108"/>
        <v>896957</v>
      </c>
      <c r="AV230" s="20">
        <f t="shared" si="109"/>
        <v>933783</v>
      </c>
      <c r="AX230" s="65">
        <f t="shared" si="110"/>
        <v>1</v>
      </c>
    </row>
    <row r="231" spans="1:50" ht="15" customHeight="1">
      <c r="A231" s="2">
        <v>23</v>
      </c>
      <c r="B231" s="2">
        <v>1400</v>
      </c>
      <c r="C231" s="1" t="s">
        <v>820</v>
      </c>
      <c r="D231" s="35">
        <v>4811</v>
      </c>
      <c r="E231" s="66">
        <v>0</v>
      </c>
      <c r="F231" s="7">
        <v>63</v>
      </c>
      <c r="G231" s="66">
        <v>65</v>
      </c>
      <c r="H231" s="63">
        <v>1.97</v>
      </c>
      <c r="I231" s="65"/>
      <c r="J231" s="73">
        <f t="shared" si="84"/>
        <v>0</v>
      </c>
      <c r="K231" s="65">
        <v>24</v>
      </c>
      <c r="L231" s="65">
        <v>44</v>
      </c>
      <c r="M231" s="61">
        <v>11</v>
      </c>
      <c r="N231" s="41">
        <f t="shared" si="85"/>
        <v>54.545500000000004</v>
      </c>
      <c r="O231" s="41">
        <f t="shared" si="86"/>
        <v>25</v>
      </c>
      <c r="P231" s="3">
        <v>114</v>
      </c>
      <c r="Q231" s="3">
        <v>119</v>
      </c>
      <c r="R231" s="3">
        <v>94</v>
      </c>
      <c r="S231" s="3">
        <v>64</v>
      </c>
      <c r="T231" s="75">
        <v>63</v>
      </c>
      <c r="U231" s="74">
        <f t="shared" si="87"/>
        <v>119</v>
      </c>
      <c r="V231" s="42">
        <f t="shared" si="88"/>
        <v>45.38</v>
      </c>
      <c r="W231" s="68">
        <v>78855</v>
      </c>
      <c r="X231" s="69">
        <v>27391</v>
      </c>
      <c r="Y231" s="8">
        <v>0.43153057079801144</v>
      </c>
      <c r="Z231" s="37">
        <f t="shared" si="89"/>
        <v>145.99199999999999</v>
      </c>
      <c r="AA231" s="65">
        <f t="shared" si="90"/>
        <v>0</v>
      </c>
      <c r="AB231" s="34">
        <f t="shared" si="91"/>
        <v>0.43202299999999999</v>
      </c>
      <c r="AC231" s="34" t="str">
        <f t="shared" si="92"/>
        <v/>
      </c>
      <c r="AD231" s="65" t="str">
        <f t="shared" si="93"/>
        <v/>
      </c>
      <c r="AE231" s="65">
        <f t="shared" si="94"/>
        <v>410</v>
      </c>
      <c r="AF231" s="65">
        <f t="shared" si="95"/>
        <v>410</v>
      </c>
      <c r="AG231" s="65">
        <f t="shared" si="111"/>
        <v>0</v>
      </c>
      <c r="AH231" s="34" t="str">
        <f t="shared" si="96"/>
        <v/>
      </c>
      <c r="AI231" s="34" t="str">
        <f t="shared" si="97"/>
        <v/>
      </c>
      <c r="AJ231" s="65" t="str">
        <f t="shared" si="98"/>
        <v/>
      </c>
      <c r="AK231" s="37" t="str">
        <f t="shared" si="99"/>
        <v/>
      </c>
      <c r="AL231" s="14">
        <f t="shared" si="100"/>
        <v>410</v>
      </c>
      <c r="AM231" s="42">
        <f t="shared" si="101"/>
        <v>457.38</v>
      </c>
      <c r="AN231" s="60">
        <f t="shared" si="102"/>
        <v>0</v>
      </c>
      <c r="AO231" s="43">
        <f t="shared" si="103"/>
        <v>4.6442910472681925E-2</v>
      </c>
      <c r="AP231" s="66">
        <f t="shared" si="104"/>
        <v>-223.43684228407275</v>
      </c>
      <c r="AQ231" s="18">
        <v>0</v>
      </c>
      <c r="AR231" s="66">
        <f t="shared" si="105"/>
        <v>0</v>
      </c>
      <c r="AS231" s="38">
        <f t="shared" si="106"/>
        <v>650</v>
      </c>
      <c r="AT231" s="38">
        <f t="shared" si="107"/>
        <v>1369.5500000000002</v>
      </c>
      <c r="AU231" s="66">
        <f t="shared" si="108"/>
        <v>4161</v>
      </c>
      <c r="AV231" s="20">
        <f t="shared" si="109"/>
        <v>4161</v>
      </c>
      <c r="AX231" s="65">
        <f t="shared" si="110"/>
        <v>1</v>
      </c>
    </row>
    <row r="232" spans="1:50" ht="15" customHeight="1">
      <c r="A232" s="2">
        <v>23</v>
      </c>
      <c r="B232" s="2">
        <v>1500</v>
      </c>
      <c r="C232" s="1" t="s">
        <v>846</v>
      </c>
      <c r="D232" s="35">
        <v>135277</v>
      </c>
      <c r="E232" s="66">
        <v>0</v>
      </c>
      <c r="F232" s="7">
        <v>444</v>
      </c>
      <c r="G232" s="66">
        <v>442</v>
      </c>
      <c r="H232" s="63">
        <v>2.2210000000000001</v>
      </c>
      <c r="I232" s="65">
        <v>80</v>
      </c>
      <c r="J232" s="73">
        <f t="shared" si="84"/>
        <v>0.18099999999999999</v>
      </c>
      <c r="K232" s="65">
        <v>105</v>
      </c>
      <c r="L232" s="65">
        <v>199</v>
      </c>
      <c r="M232" s="61">
        <v>21</v>
      </c>
      <c r="N232" s="41">
        <f t="shared" si="85"/>
        <v>52.763800000000003</v>
      </c>
      <c r="O232" s="41">
        <f t="shared" si="86"/>
        <v>10.5528</v>
      </c>
      <c r="P232" s="3">
        <v>450</v>
      </c>
      <c r="Q232" s="3">
        <v>482</v>
      </c>
      <c r="R232" s="3">
        <v>493</v>
      </c>
      <c r="S232" s="3">
        <v>460</v>
      </c>
      <c r="T232" s="75">
        <v>444</v>
      </c>
      <c r="U232" s="74">
        <f t="shared" si="87"/>
        <v>493</v>
      </c>
      <c r="V232" s="42">
        <f t="shared" si="88"/>
        <v>10.34</v>
      </c>
      <c r="W232" s="68">
        <v>229522</v>
      </c>
      <c r="X232" s="69">
        <v>184068</v>
      </c>
      <c r="Y232" s="8">
        <v>0.95858861122136474</v>
      </c>
      <c r="Z232" s="37">
        <f t="shared" si="89"/>
        <v>463.18099999999998</v>
      </c>
      <c r="AA232" s="65">
        <f t="shared" si="90"/>
        <v>0</v>
      </c>
      <c r="AB232" s="34">
        <f t="shared" si="91"/>
        <v>0.43202299999999999</v>
      </c>
      <c r="AC232" s="34" t="str">
        <f t="shared" si="92"/>
        <v/>
      </c>
      <c r="AD232" s="65" t="str">
        <f t="shared" si="93"/>
        <v/>
      </c>
      <c r="AE232" s="65">
        <f t="shared" si="94"/>
        <v>535.51400000000001</v>
      </c>
      <c r="AF232" s="65">
        <f t="shared" si="95"/>
        <v>535.51400000000001</v>
      </c>
      <c r="AG232" s="65">
        <f t="shared" si="111"/>
        <v>0</v>
      </c>
      <c r="AH232" s="34" t="str">
        <f t="shared" si="96"/>
        <v/>
      </c>
      <c r="AI232" s="34" t="str">
        <f t="shared" si="97"/>
        <v/>
      </c>
      <c r="AJ232" s="65" t="str">
        <f t="shared" si="98"/>
        <v/>
      </c>
      <c r="AK232" s="37" t="str">
        <f t="shared" si="99"/>
        <v/>
      </c>
      <c r="AL232" s="14">
        <f t="shared" si="100"/>
        <v>535.51</v>
      </c>
      <c r="AM232" s="42">
        <f t="shared" si="101"/>
        <v>597.39</v>
      </c>
      <c r="AN232" s="60">
        <f t="shared" si="102"/>
        <v>164888</v>
      </c>
      <c r="AO232" s="43">
        <f t="shared" si="103"/>
        <v>4.6442910472681925E-2</v>
      </c>
      <c r="AP232" s="66">
        <f t="shared" si="104"/>
        <v>1375.2210220065845</v>
      </c>
      <c r="AQ232" s="18">
        <v>0</v>
      </c>
      <c r="AR232" s="66">
        <f t="shared" si="105"/>
        <v>136652</v>
      </c>
      <c r="AS232" s="38">
        <f t="shared" si="106"/>
        <v>4420</v>
      </c>
      <c r="AT232" s="38">
        <f t="shared" si="107"/>
        <v>9203.4</v>
      </c>
      <c r="AU232" s="66">
        <f t="shared" si="108"/>
        <v>130857</v>
      </c>
      <c r="AV232" s="20">
        <f t="shared" si="109"/>
        <v>136652</v>
      </c>
      <c r="AX232" s="65">
        <f t="shared" si="110"/>
        <v>1</v>
      </c>
    </row>
    <row r="233" spans="1:50" ht="15" customHeight="1">
      <c r="A233" s="2">
        <v>23</v>
      </c>
      <c r="B233" s="2">
        <v>1600</v>
      </c>
      <c r="C233" s="1" t="s">
        <v>670</v>
      </c>
      <c r="D233" s="35">
        <v>46313</v>
      </c>
      <c r="E233" s="66">
        <v>0</v>
      </c>
      <c r="F233" s="7">
        <v>807</v>
      </c>
      <c r="G233" s="66">
        <v>841</v>
      </c>
      <c r="H233" s="63">
        <v>2.6360000000000001</v>
      </c>
      <c r="I233" s="65">
        <v>111</v>
      </c>
      <c r="J233" s="73">
        <f t="shared" si="84"/>
        <v>0.13200000000000001</v>
      </c>
      <c r="K233" s="65">
        <v>95</v>
      </c>
      <c r="L233" s="65">
        <v>389</v>
      </c>
      <c r="M233" s="61">
        <v>49</v>
      </c>
      <c r="N233" s="41">
        <f t="shared" si="85"/>
        <v>24.421599999999998</v>
      </c>
      <c r="O233" s="41">
        <f t="shared" si="86"/>
        <v>12.596399999999999</v>
      </c>
      <c r="P233" s="3">
        <v>601</v>
      </c>
      <c r="Q233" s="3">
        <v>688</v>
      </c>
      <c r="R233" s="3">
        <v>705</v>
      </c>
      <c r="S233" s="3">
        <v>714</v>
      </c>
      <c r="T233" s="75">
        <v>807</v>
      </c>
      <c r="U233" s="74">
        <f t="shared" si="87"/>
        <v>807</v>
      </c>
      <c r="V233" s="42">
        <f t="shared" si="88"/>
        <v>0</v>
      </c>
      <c r="W233" s="68">
        <v>1247475</v>
      </c>
      <c r="X233" s="69">
        <v>433707</v>
      </c>
      <c r="Y233" s="8">
        <v>33.643809932710113</v>
      </c>
      <c r="Z233" s="37">
        <f t="shared" si="89"/>
        <v>23.986599999999999</v>
      </c>
      <c r="AA233" s="65">
        <f t="shared" si="90"/>
        <v>200</v>
      </c>
      <c r="AB233" s="34">
        <f t="shared" si="91"/>
        <v>0.43202299999999999</v>
      </c>
      <c r="AC233" s="34" t="str">
        <f t="shared" si="92"/>
        <v/>
      </c>
      <c r="AD233" s="65" t="str">
        <f t="shared" si="93"/>
        <v/>
      </c>
      <c r="AE233" s="65">
        <f t="shared" si="94"/>
        <v>881.947</v>
      </c>
      <c r="AF233" s="65">
        <f t="shared" si="95"/>
        <v>830</v>
      </c>
      <c r="AG233" s="65">
        <f t="shared" si="111"/>
        <v>0</v>
      </c>
      <c r="AH233" s="34" t="str">
        <f t="shared" si="96"/>
        <v/>
      </c>
      <c r="AI233" s="34" t="str">
        <f t="shared" si="97"/>
        <v/>
      </c>
      <c r="AJ233" s="65" t="str">
        <f t="shared" si="98"/>
        <v/>
      </c>
      <c r="AK233" s="37" t="str">
        <f t="shared" si="99"/>
        <v/>
      </c>
      <c r="AL233" s="14">
        <f t="shared" si="100"/>
        <v>830</v>
      </c>
      <c r="AM233" s="42">
        <f t="shared" si="101"/>
        <v>925.91</v>
      </c>
      <c r="AN233" s="60">
        <f t="shared" si="102"/>
        <v>239752</v>
      </c>
      <c r="AO233" s="43">
        <f t="shared" si="103"/>
        <v>4.6442910472681925E-2</v>
      </c>
      <c r="AP233" s="66">
        <f t="shared" si="104"/>
        <v>8983.8701589251195</v>
      </c>
      <c r="AQ233" s="18">
        <v>0</v>
      </c>
      <c r="AR233" s="66">
        <f t="shared" si="105"/>
        <v>55297</v>
      </c>
      <c r="AS233" s="38">
        <f t="shared" si="106"/>
        <v>8410</v>
      </c>
      <c r="AT233" s="38">
        <f t="shared" si="107"/>
        <v>21685.350000000002</v>
      </c>
      <c r="AU233" s="66">
        <f t="shared" si="108"/>
        <v>37903</v>
      </c>
      <c r="AV233" s="20">
        <f t="shared" si="109"/>
        <v>55297</v>
      </c>
      <c r="AX233" s="65">
        <f t="shared" si="110"/>
        <v>1</v>
      </c>
    </row>
    <row r="234" spans="1:50" ht="15" customHeight="1">
      <c r="A234" s="2">
        <v>23</v>
      </c>
      <c r="B234" s="2">
        <v>6400</v>
      </c>
      <c r="C234" s="1" t="s">
        <v>132</v>
      </c>
      <c r="D234" s="35">
        <v>825052</v>
      </c>
      <c r="E234" s="66">
        <v>0</v>
      </c>
      <c r="F234" s="7">
        <v>2779</v>
      </c>
      <c r="G234" s="66">
        <v>2881</v>
      </c>
      <c r="H234" s="63">
        <v>2.4569999999999999</v>
      </c>
      <c r="I234" s="65">
        <v>874</v>
      </c>
      <c r="J234" s="73">
        <f t="shared" si="84"/>
        <v>0.3034</v>
      </c>
      <c r="K234" s="65">
        <v>256</v>
      </c>
      <c r="L234" s="65">
        <v>1270</v>
      </c>
      <c r="M234" s="61">
        <v>288</v>
      </c>
      <c r="N234" s="41">
        <f t="shared" si="85"/>
        <v>20.157499999999999</v>
      </c>
      <c r="O234" s="41">
        <f t="shared" si="86"/>
        <v>22.677199999999999</v>
      </c>
      <c r="P234" s="3">
        <v>1885</v>
      </c>
      <c r="Q234" s="3">
        <v>2055</v>
      </c>
      <c r="R234" s="3">
        <v>2226</v>
      </c>
      <c r="S234" s="3">
        <v>2394</v>
      </c>
      <c r="T234" s="74">
        <v>2779</v>
      </c>
      <c r="U234" s="74">
        <f t="shared" si="87"/>
        <v>2779</v>
      </c>
      <c r="V234" s="42">
        <f t="shared" si="88"/>
        <v>0</v>
      </c>
      <c r="W234" s="68">
        <v>1979427</v>
      </c>
      <c r="X234" s="69">
        <v>2042126</v>
      </c>
      <c r="Y234" s="8">
        <v>2.635019930594273</v>
      </c>
      <c r="Z234" s="37">
        <f t="shared" si="89"/>
        <v>1054.6410000000001</v>
      </c>
      <c r="AA234" s="65">
        <f t="shared" si="90"/>
        <v>0</v>
      </c>
      <c r="AB234" s="34">
        <f t="shared" si="91"/>
        <v>0.43202299999999999</v>
      </c>
      <c r="AC234" s="34">
        <f t="shared" si="92"/>
        <v>0.76200000000000001</v>
      </c>
      <c r="AD234" s="65" t="str">
        <f t="shared" si="93"/>
        <v/>
      </c>
      <c r="AE234" s="65" t="str">
        <f t="shared" si="94"/>
        <v/>
      </c>
      <c r="AF234" s="65" t="str">
        <f t="shared" si="95"/>
        <v/>
      </c>
      <c r="AG234" s="65">
        <f t="shared" si="111"/>
        <v>623.09716184999991</v>
      </c>
      <c r="AH234" s="34" t="str">
        <f t="shared" si="96"/>
        <v/>
      </c>
      <c r="AI234" s="34">
        <f t="shared" si="97"/>
        <v>624.74003732969993</v>
      </c>
      <c r="AJ234" s="65" t="str">
        <f t="shared" si="98"/>
        <v/>
      </c>
      <c r="AK234" s="37">
        <f t="shared" si="99"/>
        <v>1</v>
      </c>
      <c r="AL234" s="14">
        <f t="shared" si="100"/>
        <v>624.74</v>
      </c>
      <c r="AM234" s="42">
        <f t="shared" si="101"/>
        <v>696.93</v>
      </c>
      <c r="AN234" s="60">
        <f t="shared" si="102"/>
        <v>1152697</v>
      </c>
      <c r="AO234" s="43">
        <f t="shared" si="103"/>
        <v>4.6442910472681925E-2</v>
      </c>
      <c r="AP234" s="66">
        <f t="shared" si="104"/>
        <v>15216.78740182187</v>
      </c>
      <c r="AQ234" s="18">
        <v>0</v>
      </c>
      <c r="AR234" s="66">
        <f t="shared" si="105"/>
        <v>840269</v>
      </c>
      <c r="AS234" s="38">
        <f t="shared" si="106"/>
        <v>28810</v>
      </c>
      <c r="AT234" s="38">
        <f t="shared" si="107"/>
        <v>102106.3</v>
      </c>
      <c r="AU234" s="66">
        <f t="shared" si="108"/>
        <v>796242</v>
      </c>
      <c r="AV234" s="20">
        <f t="shared" si="109"/>
        <v>840269</v>
      </c>
      <c r="AX234" s="65">
        <f t="shared" si="110"/>
        <v>1</v>
      </c>
    </row>
    <row r="235" spans="1:50" ht="15" customHeight="1">
      <c r="A235" s="2">
        <v>24</v>
      </c>
      <c r="B235" s="2">
        <v>100</v>
      </c>
      <c r="C235" s="1" t="s">
        <v>7</v>
      </c>
      <c r="D235" s="35">
        <v>5565279</v>
      </c>
      <c r="E235" s="66">
        <v>0</v>
      </c>
      <c r="F235" s="7">
        <v>18016</v>
      </c>
      <c r="G235" s="66">
        <v>18165</v>
      </c>
      <c r="H235" s="63">
        <v>2.1930000000000001</v>
      </c>
      <c r="I235" s="65">
        <v>10327</v>
      </c>
      <c r="J235" s="73">
        <f t="shared" si="84"/>
        <v>0.56850000000000001</v>
      </c>
      <c r="K235" s="65">
        <v>2002</v>
      </c>
      <c r="L235" s="65">
        <v>8591</v>
      </c>
      <c r="M235" s="61">
        <v>3531</v>
      </c>
      <c r="N235" s="41">
        <f t="shared" si="85"/>
        <v>23.3035</v>
      </c>
      <c r="O235" s="41">
        <f t="shared" si="86"/>
        <v>41.101199999999999</v>
      </c>
      <c r="P235" s="3">
        <v>19418</v>
      </c>
      <c r="Q235" s="3">
        <v>19200</v>
      </c>
      <c r="R235" s="3">
        <v>18310</v>
      </c>
      <c r="S235" s="3">
        <v>18356</v>
      </c>
      <c r="T235" s="74">
        <v>18016</v>
      </c>
      <c r="U235" s="74">
        <f t="shared" si="87"/>
        <v>19418</v>
      </c>
      <c r="V235" s="42">
        <f t="shared" si="88"/>
        <v>6.45</v>
      </c>
      <c r="W235" s="68">
        <v>11423874</v>
      </c>
      <c r="X235" s="69">
        <v>6311125</v>
      </c>
      <c r="Y235" s="8">
        <v>14.425205058865137</v>
      </c>
      <c r="Z235" s="37">
        <f t="shared" si="89"/>
        <v>1248.9250999999999</v>
      </c>
      <c r="AA235" s="65">
        <f t="shared" si="90"/>
        <v>0</v>
      </c>
      <c r="AB235" s="34">
        <f t="shared" si="91"/>
        <v>0.43202299999999999</v>
      </c>
      <c r="AC235" s="34" t="str">
        <f t="shared" si="92"/>
        <v/>
      </c>
      <c r="AD235" s="65" t="str">
        <f t="shared" si="93"/>
        <v/>
      </c>
      <c r="AE235" s="65" t="str">
        <f t="shared" si="94"/>
        <v/>
      </c>
      <c r="AF235" s="65" t="str">
        <f t="shared" si="95"/>
        <v/>
      </c>
      <c r="AG235" s="65">
        <f t="shared" si="111"/>
        <v>0</v>
      </c>
      <c r="AH235" s="34">
        <f t="shared" si="96"/>
        <v>616.98010473499994</v>
      </c>
      <c r="AI235" s="34" t="str">
        <f t="shared" si="97"/>
        <v/>
      </c>
      <c r="AJ235" s="65" t="str">
        <f t="shared" si="98"/>
        <v/>
      </c>
      <c r="AK235" s="37" t="str">
        <f t="shared" si="99"/>
        <v/>
      </c>
      <c r="AL235" s="14">
        <f t="shared" si="100"/>
        <v>616.98</v>
      </c>
      <c r="AM235" s="42">
        <f t="shared" si="101"/>
        <v>688.27</v>
      </c>
      <c r="AN235" s="60">
        <f t="shared" si="102"/>
        <v>7567048</v>
      </c>
      <c r="AO235" s="43">
        <f t="shared" si="103"/>
        <v>4.6442910472681925E-2</v>
      </c>
      <c r="AP235" s="66">
        <f t="shared" si="104"/>
        <v>92967.978453990028</v>
      </c>
      <c r="AQ235" s="18">
        <v>0</v>
      </c>
      <c r="AR235" s="66">
        <f t="shared" si="105"/>
        <v>5658247</v>
      </c>
      <c r="AS235" s="38">
        <f t="shared" si="106"/>
        <v>181650</v>
      </c>
      <c r="AT235" s="38">
        <f t="shared" si="107"/>
        <v>315556.25</v>
      </c>
      <c r="AU235" s="66">
        <f t="shared" si="108"/>
        <v>5383629</v>
      </c>
      <c r="AV235" s="20">
        <f t="shared" si="109"/>
        <v>5658247</v>
      </c>
      <c r="AX235" s="65">
        <f t="shared" si="110"/>
        <v>1</v>
      </c>
    </row>
    <row r="236" spans="1:50" ht="15" customHeight="1">
      <c r="A236" s="2">
        <v>24</v>
      </c>
      <c r="B236" s="2">
        <v>200</v>
      </c>
      <c r="C236" s="1" t="s">
        <v>10</v>
      </c>
      <c r="D236" s="35">
        <v>202323</v>
      </c>
      <c r="E236" s="66">
        <v>0</v>
      </c>
      <c r="F236" s="7">
        <v>661</v>
      </c>
      <c r="G236" s="66">
        <v>624</v>
      </c>
      <c r="H236" s="63">
        <v>2.4380000000000002</v>
      </c>
      <c r="I236" s="65">
        <v>176</v>
      </c>
      <c r="J236" s="73">
        <f t="shared" si="84"/>
        <v>0.28210000000000002</v>
      </c>
      <c r="K236" s="65">
        <v>107</v>
      </c>
      <c r="L236" s="65">
        <v>314</v>
      </c>
      <c r="M236" s="61">
        <v>111</v>
      </c>
      <c r="N236" s="41">
        <f t="shared" si="85"/>
        <v>34.0764</v>
      </c>
      <c r="O236" s="41">
        <f t="shared" si="86"/>
        <v>35.350300000000004</v>
      </c>
      <c r="P236" s="3">
        <v>713</v>
      </c>
      <c r="Q236" s="3">
        <v>687</v>
      </c>
      <c r="R236" s="3">
        <v>623</v>
      </c>
      <c r="S236" s="3">
        <v>652</v>
      </c>
      <c r="T236" s="75">
        <v>661</v>
      </c>
      <c r="U236" s="74">
        <f t="shared" si="87"/>
        <v>713</v>
      </c>
      <c r="V236" s="42">
        <f t="shared" si="88"/>
        <v>12.48</v>
      </c>
      <c r="W236" s="68">
        <v>247246</v>
      </c>
      <c r="X236" s="69">
        <v>205994</v>
      </c>
      <c r="Y236" s="8">
        <v>1.0950537222566281</v>
      </c>
      <c r="Z236" s="37">
        <f t="shared" si="89"/>
        <v>603.62339999999995</v>
      </c>
      <c r="AA236" s="65">
        <f t="shared" si="90"/>
        <v>0</v>
      </c>
      <c r="AB236" s="34">
        <f t="shared" si="91"/>
        <v>0.43202299999999999</v>
      </c>
      <c r="AC236" s="34" t="str">
        <f t="shared" si="92"/>
        <v/>
      </c>
      <c r="AD236" s="65" t="str">
        <f t="shared" si="93"/>
        <v/>
      </c>
      <c r="AE236" s="65">
        <f t="shared" si="94"/>
        <v>602.30799999999999</v>
      </c>
      <c r="AF236" s="65">
        <f t="shared" si="95"/>
        <v>602.30799999999999</v>
      </c>
      <c r="AG236" s="65">
        <f t="shared" si="111"/>
        <v>0</v>
      </c>
      <c r="AH236" s="34" t="str">
        <f t="shared" si="96"/>
        <v/>
      </c>
      <c r="AI236" s="34" t="str">
        <f t="shared" si="97"/>
        <v/>
      </c>
      <c r="AJ236" s="65" t="str">
        <f t="shared" si="98"/>
        <v/>
      </c>
      <c r="AK236" s="37" t="str">
        <f t="shared" si="99"/>
        <v/>
      </c>
      <c r="AL236" s="14">
        <f t="shared" si="100"/>
        <v>602.30999999999995</v>
      </c>
      <c r="AM236" s="42">
        <f t="shared" si="101"/>
        <v>671.91</v>
      </c>
      <c r="AN236" s="60">
        <f t="shared" si="102"/>
        <v>312456</v>
      </c>
      <c r="AO236" s="43">
        <f t="shared" si="103"/>
        <v>4.6442910472681925E-2</v>
      </c>
      <c r="AP236" s="66">
        <f t="shared" si="104"/>
        <v>5114.8970590878789</v>
      </c>
      <c r="AQ236" s="18">
        <v>0</v>
      </c>
      <c r="AR236" s="66">
        <f t="shared" si="105"/>
        <v>207438</v>
      </c>
      <c r="AS236" s="38">
        <f t="shared" si="106"/>
        <v>6240</v>
      </c>
      <c r="AT236" s="38">
        <f t="shared" si="107"/>
        <v>10299.700000000001</v>
      </c>
      <c r="AU236" s="66">
        <f t="shared" si="108"/>
        <v>196083</v>
      </c>
      <c r="AV236" s="20">
        <f t="shared" si="109"/>
        <v>207438</v>
      </c>
      <c r="AX236" s="65">
        <f t="shared" si="110"/>
        <v>1</v>
      </c>
    </row>
    <row r="237" spans="1:50" ht="15" customHeight="1">
      <c r="A237" s="2">
        <v>24</v>
      </c>
      <c r="B237" s="2">
        <v>400</v>
      </c>
      <c r="C237" s="1" t="s">
        <v>142</v>
      </c>
      <c r="D237" s="35">
        <v>223354</v>
      </c>
      <c r="E237" s="66">
        <v>0</v>
      </c>
      <c r="F237" s="7">
        <v>706</v>
      </c>
      <c r="G237" s="66">
        <v>679</v>
      </c>
      <c r="H237" s="63">
        <v>2.3490000000000002</v>
      </c>
      <c r="I237" s="65">
        <v>65</v>
      </c>
      <c r="J237" s="73">
        <f t="shared" si="84"/>
        <v>9.5699999999999993E-2</v>
      </c>
      <c r="K237" s="65">
        <v>36</v>
      </c>
      <c r="L237" s="65">
        <v>333</v>
      </c>
      <c r="M237" s="61">
        <v>92</v>
      </c>
      <c r="N237" s="41">
        <f t="shared" si="85"/>
        <v>10.8108</v>
      </c>
      <c r="O237" s="41">
        <f t="shared" si="86"/>
        <v>27.627600000000001</v>
      </c>
      <c r="P237" s="3">
        <v>480</v>
      </c>
      <c r="Q237" s="3">
        <v>620</v>
      </c>
      <c r="R237" s="3">
        <v>675</v>
      </c>
      <c r="S237" s="3">
        <v>734</v>
      </c>
      <c r="T237" s="75">
        <v>706</v>
      </c>
      <c r="U237" s="74">
        <f t="shared" si="87"/>
        <v>734</v>
      </c>
      <c r="V237" s="42">
        <f t="shared" si="88"/>
        <v>7.49</v>
      </c>
      <c r="W237" s="68">
        <v>290170</v>
      </c>
      <c r="X237" s="69">
        <v>129998</v>
      </c>
      <c r="Y237" s="8">
        <v>0.58649036211750794</v>
      </c>
      <c r="Z237" s="37">
        <f t="shared" si="89"/>
        <v>1203.7708</v>
      </c>
      <c r="AA237" s="65">
        <f t="shared" si="90"/>
        <v>0</v>
      </c>
      <c r="AB237" s="34">
        <f t="shared" si="91"/>
        <v>0.43202299999999999</v>
      </c>
      <c r="AC237" s="34" t="str">
        <f t="shared" si="92"/>
        <v/>
      </c>
      <c r="AD237" s="65" t="str">
        <f t="shared" si="93"/>
        <v/>
      </c>
      <c r="AE237" s="65">
        <f t="shared" si="94"/>
        <v>622.49299999999994</v>
      </c>
      <c r="AF237" s="65">
        <f t="shared" si="95"/>
        <v>622.49299999999994</v>
      </c>
      <c r="AG237" s="65">
        <f t="shared" si="111"/>
        <v>0</v>
      </c>
      <c r="AH237" s="34" t="str">
        <f t="shared" si="96"/>
        <v/>
      </c>
      <c r="AI237" s="34" t="str">
        <f t="shared" si="97"/>
        <v/>
      </c>
      <c r="AJ237" s="65" t="str">
        <f t="shared" si="98"/>
        <v/>
      </c>
      <c r="AK237" s="37" t="str">
        <f t="shared" si="99"/>
        <v/>
      </c>
      <c r="AL237" s="14">
        <f t="shared" si="100"/>
        <v>622.49</v>
      </c>
      <c r="AM237" s="42">
        <f t="shared" si="101"/>
        <v>694.42</v>
      </c>
      <c r="AN237" s="60">
        <f t="shared" si="102"/>
        <v>346151</v>
      </c>
      <c r="AO237" s="43">
        <f t="shared" si="103"/>
        <v>4.6442910472681925E-2</v>
      </c>
      <c r="AP237" s="66">
        <f t="shared" si="104"/>
        <v>5703.050077313922</v>
      </c>
      <c r="AQ237" s="18">
        <v>0</v>
      </c>
      <c r="AR237" s="66">
        <f t="shared" si="105"/>
        <v>229057</v>
      </c>
      <c r="AS237" s="38">
        <f t="shared" si="106"/>
        <v>6790</v>
      </c>
      <c r="AT237" s="38">
        <f t="shared" si="107"/>
        <v>6499.9000000000005</v>
      </c>
      <c r="AU237" s="66">
        <f t="shared" si="108"/>
        <v>216854</v>
      </c>
      <c r="AV237" s="20">
        <f t="shared" si="109"/>
        <v>229057</v>
      </c>
      <c r="AX237" s="65">
        <f t="shared" si="110"/>
        <v>1</v>
      </c>
    </row>
    <row r="238" spans="1:50" ht="15" customHeight="1">
      <c r="A238" s="2">
        <v>24</v>
      </c>
      <c r="B238" s="2">
        <v>500</v>
      </c>
      <c r="C238" s="1" t="s">
        <v>164</v>
      </c>
      <c r="D238" s="35">
        <v>27913</v>
      </c>
      <c r="E238" s="66">
        <v>0</v>
      </c>
      <c r="F238" s="7">
        <v>146</v>
      </c>
      <c r="G238" s="66">
        <v>134</v>
      </c>
      <c r="H238" s="63">
        <v>2.31</v>
      </c>
      <c r="I238" s="65">
        <v>31</v>
      </c>
      <c r="J238" s="73">
        <f t="shared" si="84"/>
        <v>0.23130000000000001</v>
      </c>
      <c r="K238" s="65">
        <v>19</v>
      </c>
      <c r="L238" s="65">
        <v>59</v>
      </c>
      <c r="M238" s="61">
        <v>31</v>
      </c>
      <c r="N238" s="41">
        <f t="shared" si="85"/>
        <v>32.203400000000002</v>
      </c>
      <c r="O238" s="41">
        <f t="shared" si="86"/>
        <v>52.542400000000001</v>
      </c>
      <c r="P238" s="3">
        <v>167</v>
      </c>
      <c r="Q238" s="3">
        <v>183</v>
      </c>
      <c r="R238" s="3">
        <v>143</v>
      </c>
      <c r="S238" s="3">
        <v>133</v>
      </c>
      <c r="T238" s="75">
        <v>146</v>
      </c>
      <c r="U238" s="74">
        <f t="shared" si="87"/>
        <v>183</v>
      </c>
      <c r="V238" s="42">
        <f t="shared" si="88"/>
        <v>26.78</v>
      </c>
      <c r="W238" s="68">
        <v>44524</v>
      </c>
      <c r="X238" s="69">
        <v>64516</v>
      </c>
      <c r="Y238" s="8">
        <v>0.12441563435815146</v>
      </c>
      <c r="Z238" s="37">
        <f t="shared" si="89"/>
        <v>1173.4860000000001</v>
      </c>
      <c r="AA238" s="65">
        <f t="shared" si="90"/>
        <v>0</v>
      </c>
      <c r="AB238" s="34">
        <f t="shared" si="91"/>
        <v>0.43202299999999999</v>
      </c>
      <c r="AC238" s="34" t="str">
        <f t="shared" si="92"/>
        <v/>
      </c>
      <c r="AD238" s="65" t="str">
        <f t="shared" si="93"/>
        <v/>
      </c>
      <c r="AE238" s="65">
        <f t="shared" si="94"/>
        <v>422.47800000000001</v>
      </c>
      <c r="AF238" s="65">
        <f t="shared" si="95"/>
        <v>422.47800000000001</v>
      </c>
      <c r="AG238" s="65">
        <f t="shared" si="111"/>
        <v>0</v>
      </c>
      <c r="AH238" s="34" t="str">
        <f t="shared" si="96"/>
        <v/>
      </c>
      <c r="AI238" s="34" t="str">
        <f t="shared" si="97"/>
        <v/>
      </c>
      <c r="AJ238" s="65" t="str">
        <f t="shared" si="98"/>
        <v/>
      </c>
      <c r="AK238" s="37" t="str">
        <f t="shared" si="99"/>
        <v/>
      </c>
      <c r="AL238" s="14">
        <f t="shared" si="100"/>
        <v>422.48</v>
      </c>
      <c r="AM238" s="42">
        <f t="shared" si="101"/>
        <v>471.3</v>
      </c>
      <c r="AN238" s="60">
        <f t="shared" si="102"/>
        <v>43919</v>
      </c>
      <c r="AO238" s="43">
        <f t="shared" si="103"/>
        <v>4.6442910472681925E-2</v>
      </c>
      <c r="AP238" s="66">
        <f t="shared" si="104"/>
        <v>743.36522502574689</v>
      </c>
      <c r="AQ238" s="18">
        <v>0</v>
      </c>
      <c r="AR238" s="66">
        <f t="shared" si="105"/>
        <v>28656</v>
      </c>
      <c r="AS238" s="38">
        <f t="shared" si="106"/>
        <v>1340</v>
      </c>
      <c r="AT238" s="38">
        <f t="shared" si="107"/>
        <v>3225.8</v>
      </c>
      <c r="AU238" s="66">
        <f t="shared" si="108"/>
        <v>26573</v>
      </c>
      <c r="AV238" s="20">
        <f t="shared" si="109"/>
        <v>28656</v>
      </c>
      <c r="AX238" s="65">
        <f t="shared" si="110"/>
        <v>1</v>
      </c>
    </row>
    <row r="239" spans="1:50" ht="15" customHeight="1">
      <c r="A239" s="2">
        <v>24</v>
      </c>
      <c r="B239" s="2">
        <v>600</v>
      </c>
      <c r="C239" s="1" t="s">
        <v>245</v>
      </c>
      <c r="D239" s="35">
        <v>103078</v>
      </c>
      <c r="E239" s="66">
        <v>0</v>
      </c>
      <c r="F239" s="7">
        <v>391</v>
      </c>
      <c r="G239" s="66">
        <v>365</v>
      </c>
      <c r="H239" s="63">
        <v>2.1989999999999998</v>
      </c>
      <c r="I239" s="65">
        <v>14</v>
      </c>
      <c r="J239" s="73">
        <f t="shared" si="84"/>
        <v>3.8399999999999997E-2</v>
      </c>
      <c r="K239" s="65">
        <v>52</v>
      </c>
      <c r="L239" s="65">
        <v>182</v>
      </c>
      <c r="M239" s="61">
        <v>71</v>
      </c>
      <c r="N239" s="41">
        <f t="shared" si="85"/>
        <v>28.571400000000004</v>
      </c>
      <c r="O239" s="41">
        <f t="shared" si="86"/>
        <v>39.011000000000003</v>
      </c>
      <c r="P239" s="3">
        <v>412</v>
      </c>
      <c r="Q239" s="3">
        <v>465</v>
      </c>
      <c r="R239" s="3">
        <v>439</v>
      </c>
      <c r="S239" s="3">
        <v>432</v>
      </c>
      <c r="T239" s="75">
        <v>391</v>
      </c>
      <c r="U239" s="74">
        <f t="shared" si="87"/>
        <v>465</v>
      </c>
      <c r="V239" s="42">
        <f t="shared" si="88"/>
        <v>21.51</v>
      </c>
      <c r="W239" s="68">
        <v>144121</v>
      </c>
      <c r="X239" s="69">
        <v>186430</v>
      </c>
      <c r="Y239" s="8">
        <v>0.80097629795968162</v>
      </c>
      <c r="Z239" s="37">
        <f t="shared" si="89"/>
        <v>488.15429999999998</v>
      </c>
      <c r="AA239" s="65">
        <f t="shared" si="90"/>
        <v>0</v>
      </c>
      <c r="AB239" s="34">
        <f t="shared" si="91"/>
        <v>0.43202299999999999</v>
      </c>
      <c r="AC239" s="34" t="str">
        <f t="shared" si="92"/>
        <v/>
      </c>
      <c r="AD239" s="65" t="str">
        <f t="shared" si="93"/>
        <v/>
      </c>
      <c r="AE239" s="65">
        <f t="shared" si="94"/>
        <v>507.255</v>
      </c>
      <c r="AF239" s="65">
        <f t="shared" si="95"/>
        <v>507.255</v>
      </c>
      <c r="AG239" s="65">
        <f t="shared" si="111"/>
        <v>0</v>
      </c>
      <c r="AH239" s="34" t="str">
        <f t="shared" si="96"/>
        <v/>
      </c>
      <c r="AI239" s="34" t="str">
        <f t="shared" si="97"/>
        <v/>
      </c>
      <c r="AJ239" s="65" t="str">
        <f t="shared" si="98"/>
        <v/>
      </c>
      <c r="AK239" s="37" t="str">
        <f t="shared" si="99"/>
        <v/>
      </c>
      <c r="AL239" s="14">
        <f t="shared" si="100"/>
        <v>507.26</v>
      </c>
      <c r="AM239" s="42">
        <f t="shared" si="101"/>
        <v>565.87</v>
      </c>
      <c r="AN239" s="60">
        <f t="shared" si="102"/>
        <v>144279</v>
      </c>
      <c r="AO239" s="43">
        <f t="shared" si="103"/>
        <v>4.6442910472681925E-2</v>
      </c>
      <c r="AP239" s="66">
        <f t="shared" si="104"/>
        <v>1913.4943543849679</v>
      </c>
      <c r="AQ239" s="18">
        <v>0</v>
      </c>
      <c r="AR239" s="66">
        <f t="shared" si="105"/>
        <v>104991</v>
      </c>
      <c r="AS239" s="38">
        <f t="shared" si="106"/>
        <v>3650</v>
      </c>
      <c r="AT239" s="38">
        <f t="shared" si="107"/>
        <v>9321.5</v>
      </c>
      <c r="AU239" s="66">
        <f t="shared" si="108"/>
        <v>99428</v>
      </c>
      <c r="AV239" s="20">
        <f t="shared" si="109"/>
        <v>104991</v>
      </c>
      <c r="AX239" s="65">
        <f t="shared" si="110"/>
        <v>1</v>
      </c>
    </row>
    <row r="240" spans="1:50" ht="15" customHeight="1">
      <c r="A240" s="2">
        <v>24</v>
      </c>
      <c r="B240" s="2">
        <v>700</v>
      </c>
      <c r="C240" s="1" t="s">
        <v>279</v>
      </c>
      <c r="D240" s="35">
        <v>78344</v>
      </c>
      <c r="E240" s="66">
        <v>0</v>
      </c>
      <c r="F240" s="7">
        <v>297</v>
      </c>
      <c r="G240" s="66">
        <v>277</v>
      </c>
      <c r="H240" s="63">
        <v>2.4510000000000001</v>
      </c>
      <c r="I240" s="65">
        <v>58</v>
      </c>
      <c r="J240" s="73">
        <f t="shared" si="84"/>
        <v>0.2094</v>
      </c>
      <c r="K240" s="65">
        <v>40</v>
      </c>
      <c r="L240" s="65">
        <v>122</v>
      </c>
      <c r="M240" s="61">
        <v>48</v>
      </c>
      <c r="N240" s="41">
        <f t="shared" si="85"/>
        <v>32.786900000000003</v>
      </c>
      <c r="O240" s="41">
        <f t="shared" si="86"/>
        <v>39.344299999999997</v>
      </c>
      <c r="P240" s="3">
        <v>296</v>
      </c>
      <c r="Q240" s="3">
        <v>323</v>
      </c>
      <c r="R240" s="3">
        <v>301</v>
      </c>
      <c r="S240" s="3">
        <v>305</v>
      </c>
      <c r="T240" s="75">
        <v>297</v>
      </c>
      <c r="U240" s="74">
        <f t="shared" si="87"/>
        <v>323</v>
      </c>
      <c r="V240" s="42">
        <f t="shared" si="88"/>
        <v>14.24</v>
      </c>
      <c r="W240" s="68">
        <v>63360</v>
      </c>
      <c r="X240" s="69">
        <v>110279</v>
      </c>
      <c r="Y240" s="8">
        <v>0.1833386872834932</v>
      </c>
      <c r="Z240" s="37">
        <f t="shared" si="89"/>
        <v>1619.9527</v>
      </c>
      <c r="AA240" s="65">
        <f t="shared" si="90"/>
        <v>0</v>
      </c>
      <c r="AB240" s="34">
        <f t="shared" si="91"/>
        <v>0.43202299999999999</v>
      </c>
      <c r="AC240" s="34" t="str">
        <f t="shared" si="92"/>
        <v/>
      </c>
      <c r="AD240" s="65" t="str">
        <f t="shared" si="93"/>
        <v/>
      </c>
      <c r="AE240" s="65">
        <f t="shared" si="94"/>
        <v>474.959</v>
      </c>
      <c r="AF240" s="65">
        <f t="shared" si="95"/>
        <v>474.959</v>
      </c>
      <c r="AG240" s="65">
        <f t="shared" si="111"/>
        <v>0</v>
      </c>
      <c r="AH240" s="34" t="str">
        <f t="shared" si="96"/>
        <v/>
      </c>
      <c r="AI240" s="34" t="str">
        <f t="shared" si="97"/>
        <v/>
      </c>
      <c r="AJ240" s="65" t="str">
        <f t="shared" si="98"/>
        <v/>
      </c>
      <c r="AK240" s="37" t="str">
        <f t="shared" si="99"/>
        <v/>
      </c>
      <c r="AL240" s="14">
        <f t="shared" si="100"/>
        <v>474.96</v>
      </c>
      <c r="AM240" s="42">
        <f t="shared" si="101"/>
        <v>529.84</v>
      </c>
      <c r="AN240" s="60">
        <f t="shared" si="102"/>
        <v>119393</v>
      </c>
      <c r="AO240" s="43">
        <f t="shared" si="103"/>
        <v>4.6442910472681925E-2</v>
      </c>
      <c r="AP240" s="66">
        <f t="shared" si="104"/>
        <v>1906.4350319931204</v>
      </c>
      <c r="AQ240" s="18">
        <v>0</v>
      </c>
      <c r="AR240" s="66">
        <f t="shared" si="105"/>
        <v>80250</v>
      </c>
      <c r="AS240" s="38">
        <f t="shared" si="106"/>
        <v>2770</v>
      </c>
      <c r="AT240" s="38">
        <f t="shared" si="107"/>
        <v>5513.9500000000007</v>
      </c>
      <c r="AU240" s="66">
        <f t="shared" si="108"/>
        <v>75574</v>
      </c>
      <c r="AV240" s="20">
        <f t="shared" si="109"/>
        <v>80250</v>
      </c>
      <c r="AX240" s="65">
        <f t="shared" si="110"/>
        <v>1</v>
      </c>
    </row>
    <row r="241" spans="1:50" ht="15" customHeight="1">
      <c r="A241" s="2">
        <v>24</v>
      </c>
      <c r="B241" s="2">
        <v>800</v>
      </c>
      <c r="C241" s="1" t="s">
        <v>291</v>
      </c>
      <c r="D241" s="35">
        <v>117209</v>
      </c>
      <c r="E241" s="66">
        <v>0</v>
      </c>
      <c r="F241" s="7">
        <v>555</v>
      </c>
      <c r="G241" s="66">
        <v>530</v>
      </c>
      <c r="H241" s="63">
        <v>2.488</v>
      </c>
      <c r="I241" s="65">
        <v>120</v>
      </c>
      <c r="J241" s="73">
        <f t="shared" si="84"/>
        <v>0.22639999999999999</v>
      </c>
      <c r="K241" s="65">
        <v>34</v>
      </c>
      <c r="L241" s="65">
        <v>166</v>
      </c>
      <c r="M241" s="61">
        <v>40</v>
      </c>
      <c r="N241" s="41">
        <f t="shared" si="85"/>
        <v>20.4819</v>
      </c>
      <c r="O241" s="41">
        <f t="shared" si="86"/>
        <v>24.096400000000003</v>
      </c>
      <c r="P241" s="3">
        <v>358</v>
      </c>
      <c r="Q241" s="3">
        <v>417</v>
      </c>
      <c r="R241" s="3">
        <v>444</v>
      </c>
      <c r="S241" s="3">
        <v>449</v>
      </c>
      <c r="T241" s="75">
        <v>555</v>
      </c>
      <c r="U241" s="74">
        <f t="shared" si="87"/>
        <v>555</v>
      </c>
      <c r="V241" s="42">
        <f t="shared" si="88"/>
        <v>4.5</v>
      </c>
      <c r="W241" s="68">
        <v>249481</v>
      </c>
      <c r="X241" s="69">
        <v>118575</v>
      </c>
      <c r="Y241" s="8">
        <v>0.52954685504334387</v>
      </c>
      <c r="Z241" s="37">
        <f t="shared" si="89"/>
        <v>1048.0659000000001</v>
      </c>
      <c r="AA241" s="65">
        <f t="shared" si="90"/>
        <v>0</v>
      </c>
      <c r="AB241" s="34">
        <f t="shared" si="91"/>
        <v>0.43202299999999999</v>
      </c>
      <c r="AC241" s="34" t="str">
        <f t="shared" si="92"/>
        <v/>
      </c>
      <c r="AD241" s="65" t="str">
        <f t="shared" si="93"/>
        <v/>
      </c>
      <c r="AE241" s="65">
        <f t="shared" si="94"/>
        <v>567.80999999999995</v>
      </c>
      <c r="AF241" s="65">
        <f t="shared" si="95"/>
        <v>567.80999999999995</v>
      </c>
      <c r="AG241" s="65">
        <f t="shared" si="111"/>
        <v>0</v>
      </c>
      <c r="AH241" s="34" t="str">
        <f t="shared" si="96"/>
        <v/>
      </c>
      <c r="AI241" s="34" t="str">
        <f t="shared" si="97"/>
        <v/>
      </c>
      <c r="AJ241" s="65" t="str">
        <f t="shared" si="98"/>
        <v/>
      </c>
      <c r="AK241" s="37" t="str">
        <f t="shared" si="99"/>
        <v/>
      </c>
      <c r="AL241" s="14">
        <f t="shared" si="100"/>
        <v>567.80999999999995</v>
      </c>
      <c r="AM241" s="42">
        <f t="shared" si="101"/>
        <v>633.41999999999996</v>
      </c>
      <c r="AN241" s="60">
        <f t="shared" si="102"/>
        <v>227931</v>
      </c>
      <c r="AO241" s="43">
        <f t="shared" si="103"/>
        <v>4.6442910472681925E-2</v>
      </c>
      <c r="AP241" s="66">
        <f t="shared" si="104"/>
        <v>5142.2519333562877</v>
      </c>
      <c r="AQ241" s="18">
        <v>0</v>
      </c>
      <c r="AR241" s="66">
        <f t="shared" si="105"/>
        <v>122351</v>
      </c>
      <c r="AS241" s="38">
        <f t="shared" si="106"/>
        <v>5300</v>
      </c>
      <c r="AT241" s="38">
        <f t="shared" si="107"/>
        <v>5928.75</v>
      </c>
      <c r="AU241" s="66">
        <f t="shared" si="108"/>
        <v>111909</v>
      </c>
      <c r="AV241" s="20">
        <f t="shared" si="109"/>
        <v>122351</v>
      </c>
      <c r="AX241" s="65">
        <f t="shared" si="110"/>
        <v>1</v>
      </c>
    </row>
    <row r="242" spans="1:50" ht="15" customHeight="1">
      <c r="A242" s="2">
        <v>24</v>
      </c>
      <c r="B242" s="2">
        <v>900</v>
      </c>
      <c r="C242" s="1" t="s">
        <v>299</v>
      </c>
      <c r="D242" s="35">
        <v>200772</v>
      </c>
      <c r="E242" s="66">
        <v>0</v>
      </c>
      <c r="F242" s="7">
        <v>643</v>
      </c>
      <c r="G242" s="66">
        <v>595</v>
      </c>
      <c r="H242" s="63">
        <v>2.2709999999999999</v>
      </c>
      <c r="I242" s="65">
        <v>181</v>
      </c>
      <c r="J242" s="73">
        <f t="shared" si="84"/>
        <v>0.30420000000000003</v>
      </c>
      <c r="K242" s="65">
        <v>75</v>
      </c>
      <c r="L242" s="65">
        <v>284</v>
      </c>
      <c r="M242" s="61">
        <v>114</v>
      </c>
      <c r="N242" s="41">
        <f t="shared" si="85"/>
        <v>26.4085</v>
      </c>
      <c r="O242" s="41">
        <f t="shared" si="86"/>
        <v>40.140799999999999</v>
      </c>
      <c r="P242" s="3">
        <v>740</v>
      </c>
      <c r="Q242" s="3">
        <v>851</v>
      </c>
      <c r="R242" s="3">
        <v>778</v>
      </c>
      <c r="S242" s="3">
        <v>720</v>
      </c>
      <c r="T242" s="75">
        <v>643</v>
      </c>
      <c r="U242" s="74">
        <f t="shared" si="87"/>
        <v>851</v>
      </c>
      <c r="V242" s="42">
        <f t="shared" si="88"/>
        <v>30.08</v>
      </c>
      <c r="W242" s="68">
        <v>399522</v>
      </c>
      <c r="X242" s="69">
        <v>159498</v>
      </c>
      <c r="Y242" s="8">
        <v>1.1838649445480056</v>
      </c>
      <c r="Z242" s="37">
        <f t="shared" si="89"/>
        <v>543.13630000000001</v>
      </c>
      <c r="AA242" s="65">
        <f t="shared" si="90"/>
        <v>0</v>
      </c>
      <c r="AB242" s="34">
        <f t="shared" si="91"/>
        <v>0.43202299999999999</v>
      </c>
      <c r="AC242" s="34" t="str">
        <f t="shared" si="92"/>
        <v/>
      </c>
      <c r="AD242" s="65" t="str">
        <f t="shared" si="93"/>
        <v/>
      </c>
      <c r="AE242" s="65">
        <f t="shared" si="94"/>
        <v>591.66499999999996</v>
      </c>
      <c r="AF242" s="65">
        <f t="shared" si="95"/>
        <v>591.66499999999996</v>
      </c>
      <c r="AG242" s="65">
        <f t="shared" si="111"/>
        <v>0</v>
      </c>
      <c r="AH242" s="34" t="str">
        <f t="shared" si="96"/>
        <v/>
      </c>
      <c r="AI242" s="34" t="str">
        <f t="shared" si="97"/>
        <v/>
      </c>
      <c r="AJ242" s="65" t="str">
        <f t="shared" si="98"/>
        <v/>
      </c>
      <c r="AK242" s="37" t="str">
        <f t="shared" si="99"/>
        <v/>
      </c>
      <c r="AL242" s="14">
        <f t="shared" si="100"/>
        <v>591.66999999999996</v>
      </c>
      <c r="AM242" s="42">
        <f t="shared" si="101"/>
        <v>660.04</v>
      </c>
      <c r="AN242" s="60">
        <f t="shared" si="102"/>
        <v>220121</v>
      </c>
      <c r="AO242" s="43">
        <f t="shared" si="103"/>
        <v>4.6442910472681925E-2</v>
      </c>
      <c r="AP242" s="66">
        <f t="shared" si="104"/>
        <v>898.62387473592253</v>
      </c>
      <c r="AQ242" s="18">
        <v>0</v>
      </c>
      <c r="AR242" s="66">
        <f t="shared" si="105"/>
        <v>201671</v>
      </c>
      <c r="AS242" s="38">
        <f t="shared" si="106"/>
        <v>5950</v>
      </c>
      <c r="AT242" s="38">
        <f t="shared" si="107"/>
        <v>7974.9000000000005</v>
      </c>
      <c r="AU242" s="66">
        <f t="shared" si="108"/>
        <v>194822</v>
      </c>
      <c r="AV242" s="20">
        <f t="shared" si="109"/>
        <v>201671</v>
      </c>
      <c r="AX242" s="65">
        <f t="shared" si="110"/>
        <v>1</v>
      </c>
    </row>
    <row r="243" spans="1:50" ht="15" customHeight="1">
      <c r="A243" s="2">
        <v>24</v>
      </c>
      <c r="B243" s="2">
        <v>1100</v>
      </c>
      <c r="C243" s="1" t="s">
        <v>342</v>
      </c>
      <c r="D243" s="35">
        <v>68058</v>
      </c>
      <c r="E243" s="66">
        <v>0</v>
      </c>
      <c r="F243" s="7">
        <v>315</v>
      </c>
      <c r="G243" s="66">
        <v>308</v>
      </c>
      <c r="H243" s="63">
        <v>2.2160000000000002</v>
      </c>
      <c r="I243" s="65">
        <v>80</v>
      </c>
      <c r="J243" s="73">
        <f t="shared" si="84"/>
        <v>0.25969999999999999</v>
      </c>
      <c r="K243" s="65">
        <v>52</v>
      </c>
      <c r="L243" s="65">
        <v>156</v>
      </c>
      <c r="M243" s="61">
        <v>71</v>
      </c>
      <c r="N243" s="41">
        <f t="shared" si="85"/>
        <v>33.333300000000001</v>
      </c>
      <c r="O243" s="41">
        <f t="shared" si="86"/>
        <v>45.512799999999999</v>
      </c>
      <c r="P243" s="3">
        <v>331</v>
      </c>
      <c r="Q243" s="3">
        <v>322</v>
      </c>
      <c r="R243" s="3">
        <v>270</v>
      </c>
      <c r="S243" s="3">
        <v>288</v>
      </c>
      <c r="T243" s="75">
        <v>315</v>
      </c>
      <c r="U243" s="74">
        <f t="shared" si="87"/>
        <v>331</v>
      </c>
      <c r="V243" s="42">
        <f t="shared" si="88"/>
        <v>6.95</v>
      </c>
      <c r="W243" s="68">
        <v>138456</v>
      </c>
      <c r="X243" s="69">
        <v>149904</v>
      </c>
      <c r="Y243" s="8">
        <v>0.30223576325450158</v>
      </c>
      <c r="Z243" s="37">
        <f t="shared" si="89"/>
        <v>1042.2327</v>
      </c>
      <c r="AA243" s="65">
        <f t="shared" si="90"/>
        <v>0</v>
      </c>
      <c r="AB243" s="34">
        <f t="shared" si="91"/>
        <v>0.43202299999999999</v>
      </c>
      <c r="AC243" s="34" t="str">
        <f t="shared" si="92"/>
        <v/>
      </c>
      <c r="AD243" s="65" t="str">
        <f t="shared" si="93"/>
        <v/>
      </c>
      <c r="AE243" s="65">
        <f t="shared" si="94"/>
        <v>486.33600000000001</v>
      </c>
      <c r="AF243" s="65">
        <f t="shared" si="95"/>
        <v>486.33600000000001</v>
      </c>
      <c r="AG243" s="65">
        <f t="shared" si="111"/>
        <v>0</v>
      </c>
      <c r="AH243" s="34" t="str">
        <f t="shared" si="96"/>
        <v/>
      </c>
      <c r="AI243" s="34" t="str">
        <f t="shared" si="97"/>
        <v/>
      </c>
      <c r="AJ243" s="65" t="str">
        <f t="shared" si="98"/>
        <v/>
      </c>
      <c r="AK243" s="37" t="str">
        <f t="shared" si="99"/>
        <v/>
      </c>
      <c r="AL243" s="14">
        <f t="shared" si="100"/>
        <v>486.34</v>
      </c>
      <c r="AM243" s="42">
        <f t="shared" si="101"/>
        <v>542.54</v>
      </c>
      <c r="AN243" s="60">
        <f t="shared" si="102"/>
        <v>107286</v>
      </c>
      <c r="AO243" s="43">
        <f t="shared" si="103"/>
        <v>4.6442910472681925E-2</v>
      </c>
      <c r="AP243" s="66">
        <f t="shared" si="104"/>
        <v>1821.8624920223665</v>
      </c>
      <c r="AQ243" s="18">
        <v>0</v>
      </c>
      <c r="AR243" s="66">
        <f t="shared" si="105"/>
        <v>69880</v>
      </c>
      <c r="AS243" s="38">
        <f t="shared" si="106"/>
        <v>3080</v>
      </c>
      <c r="AT243" s="38">
        <f t="shared" si="107"/>
        <v>7495.2000000000007</v>
      </c>
      <c r="AU243" s="66">
        <f t="shared" si="108"/>
        <v>64978</v>
      </c>
      <c r="AV243" s="20">
        <f t="shared" si="109"/>
        <v>69880</v>
      </c>
      <c r="AX243" s="65">
        <f t="shared" si="110"/>
        <v>1</v>
      </c>
    </row>
    <row r="244" spans="1:50" ht="15" customHeight="1">
      <c r="A244" s="2">
        <v>24</v>
      </c>
      <c r="B244" s="2">
        <v>1200</v>
      </c>
      <c r="C244" s="1" t="s">
        <v>347</v>
      </c>
      <c r="D244" s="35">
        <v>40926</v>
      </c>
      <c r="E244" s="66">
        <v>0</v>
      </c>
      <c r="F244" s="7">
        <v>250</v>
      </c>
      <c r="G244" s="66">
        <v>251</v>
      </c>
      <c r="H244" s="63">
        <v>2.1640000000000001</v>
      </c>
      <c r="I244" s="65">
        <v>62</v>
      </c>
      <c r="J244" s="73">
        <f t="shared" si="84"/>
        <v>0.247</v>
      </c>
      <c r="K244" s="65">
        <v>28</v>
      </c>
      <c r="L244" s="65">
        <v>128</v>
      </c>
      <c r="M244" s="61">
        <v>48</v>
      </c>
      <c r="N244" s="41">
        <f t="shared" si="85"/>
        <v>21.875</v>
      </c>
      <c r="O244" s="41">
        <f t="shared" si="86"/>
        <v>37.5</v>
      </c>
      <c r="P244" s="3">
        <v>261</v>
      </c>
      <c r="Q244" s="3">
        <v>294</v>
      </c>
      <c r="R244" s="3">
        <v>246</v>
      </c>
      <c r="S244" s="3">
        <v>249</v>
      </c>
      <c r="T244" s="75">
        <v>250</v>
      </c>
      <c r="U244" s="74">
        <f t="shared" si="87"/>
        <v>294</v>
      </c>
      <c r="V244" s="42">
        <f t="shared" si="88"/>
        <v>14.63</v>
      </c>
      <c r="W244" s="68">
        <v>127572</v>
      </c>
      <c r="X244" s="69">
        <v>185026</v>
      </c>
      <c r="Y244" s="8">
        <v>0.62913187242566371</v>
      </c>
      <c r="Z244" s="37">
        <f t="shared" si="89"/>
        <v>397.37299999999999</v>
      </c>
      <c r="AA244" s="65">
        <f t="shared" si="90"/>
        <v>0</v>
      </c>
      <c r="AB244" s="34">
        <f t="shared" si="91"/>
        <v>0.43202299999999999</v>
      </c>
      <c r="AC244" s="34" t="str">
        <f t="shared" si="92"/>
        <v/>
      </c>
      <c r="AD244" s="65" t="str">
        <f t="shared" si="93"/>
        <v/>
      </c>
      <c r="AE244" s="65">
        <f t="shared" si="94"/>
        <v>465.41700000000003</v>
      </c>
      <c r="AF244" s="65">
        <f t="shared" si="95"/>
        <v>465.41700000000003</v>
      </c>
      <c r="AG244" s="65">
        <f t="shared" si="111"/>
        <v>0</v>
      </c>
      <c r="AH244" s="34" t="str">
        <f t="shared" si="96"/>
        <v/>
      </c>
      <c r="AI244" s="34" t="str">
        <f t="shared" si="97"/>
        <v/>
      </c>
      <c r="AJ244" s="65" t="str">
        <f t="shared" si="98"/>
        <v/>
      </c>
      <c r="AK244" s="37" t="str">
        <f t="shared" si="99"/>
        <v/>
      </c>
      <c r="AL244" s="14">
        <f t="shared" si="100"/>
        <v>465.42</v>
      </c>
      <c r="AM244" s="42">
        <f t="shared" si="101"/>
        <v>519.20000000000005</v>
      </c>
      <c r="AN244" s="60">
        <f t="shared" si="102"/>
        <v>75205</v>
      </c>
      <c r="AO244" s="43">
        <f t="shared" si="103"/>
        <v>4.6442910472681925E-2</v>
      </c>
      <c r="AP244" s="66">
        <f t="shared" si="104"/>
        <v>1592.0165280930637</v>
      </c>
      <c r="AQ244" s="18">
        <v>0</v>
      </c>
      <c r="AR244" s="66">
        <f t="shared" si="105"/>
        <v>42518</v>
      </c>
      <c r="AS244" s="38">
        <f t="shared" si="106"/>
        <v>2510</v>
      </c>
      <c r="AT244" s="38">
        <f t="shared" si="107"/>
        <v>9251.3000000000011</v>
      </c>
      <c r="AU244" s="66">
        <f t="shared" si="108"/>
        <v>38416</v>
      </c>
      <c r="AV244" s="20">
        <f t="shared" si="109"/>
        <v>42518</v>
      </c>
      <c r="AX244" s="65">
        <f t="shared" si="110"/>
        <v>1</v>
      </c>
    </row>
    <row r="245" spans="1:50" ht="15" customHeight="1">
      <c r="A245" s="2">
        <v>24</v>
      </c>
      <c r="B245" s="2">
        <v>1300</v>
      </c>
      <c r="C245" s="1" t="s">
        <v>371</v>
      </c>
      <c r="D245" s="35">
        <v>59893</v>
      </c>
      <c r="E245" s="66">
        <v>0</v>
      </c>
      <c r="F245" s="7">
        <v>303</v>
      </c>
      <c r="G245" s="66">
        <v>291</v>
      </c>
      <c r="H245" s="63">
        <v>2.3279999999999998</v>
      </c>
      <c r="I245" s="65">
        <v>38</v>
      </c>
      <c r="J245" s="73">
        <f t="shared" si="84"/>
        <v>0.13059999999999999</v>
      </c>
      <c r="K245" s="65">
        <v>37</v>
      </c>
      <c r="L245" s="65">
        <v>175</v>
      </c>
      <c r="M245" s="61">
        <v>92</v>
      </c>
      <c r="N245" s="41">
        <f t="shared" si="85"/>
        <v>21.142900000000001</v>
      </c>
      <c r="O245" s="41">
        <f t="shared" si="86"/>
        <v>52.571400000000004</v>
      </c>
      <c r="P245" s="3">
        <v>287</v>
      </c>
      <c r="Q245" s="3">
        <v>290</v>
      </c>
      <c r="R245" s="3">
        <v>289</v>
      </c>
      <c r="S245" s="3">
        <v>292</v>
      </c>
      <c r="T245" s="75">
        <v>303</v>
      </c>
      <c r="U245" s="74">
        <f t="shared" si="87"/>
        <v>303</v>
      </c>
      <c r="V245" s="42">
        <f t="shared" si="88"/>
        <v>3.96</v>
      </c>
      <c r="W245" s="68">
        <v>117502</v>
      </c>
      <c r="X245" s="69">
        <v>108145</v>
      </c>
      <c r="Y245" s="8">
        <v>0.43565028100516295</v>
      </c>
      <c r="Z245" s="37">
        <f t="shared" si="89"/>
        <v>695.51199999999994</v>
      </c>
      <c r="AA245" s="65">
        <f t="shared" si="90"/>
        <v>0</v>
      </c>
      <c r="AB245" s="34">
        <f t="shared" si="91"/>
        <v>0.43202299999999999</v>
      </c>
      <c r="AC245" s="34" t="str">
        <f t="shared" si="92"/>
        <v/>
      </c>
      <c r="AD245" s="65" t="str">
        <f t="shared" si="93"/>
        <v/>
      </c>
      <c r="AE245" s="65">
        <f t="shared" si="94"/>
        <v>480.09699999999998</v>
      </c>
      <c r="AF245" s="65">
        <f t="shared" si="95"/>
        <v>480.09699999999998</v>
      </c>
      <c r="AG245" s="65">
        <f t="shared" si="111"/>
        <v>0</v>
      </c>
      <c r="AH245" s="34" t="str">
        <f t="shared" si="96"/>
        <v/>
      </c>
      <c r="AI245" s="34" t="str">
        <f t="shared" si="97"/>
        <v/>
      </c>
      <c r="AJ245" s="65" t="str">
        <f t="shared" si="98"/>
        <v/>
      </c>
      <c r="AK245" s="37" t="str">
        <f t="shared" si="99"/>
        <v/>
      </c>
      <c r="AL245" s="14">
        <f t="shared" si="100"/>
        <v>480.1</v>
      </c>
      <c r="AM245" s="42">
        <f t="shared" si="101"/>
        <v>535.58000000000004</v>
      </c>
      <c r="AN245" s="60">
        <f t="shared" si="102"/>
        <v>105090</v>
      </c>
      <c r="AO245" s="43">
        <f t="shared" si="103"/>
        <v>4.6442910472681925E-2</v>
      </c>
      <c r="AP245" s="66">
        <f t="shared" si="104"/>
        <v>2099.0802246338048</v>
      </c>
      <c r="AQ245" s="18">
        <v>0</v>
      </c>
      <c r="AR245" s="66">
        <f t="shared" si="105"/>
        <v>61992</v>
      </c>
      <c r="AS245" s="38">
        <f t="shared" si="106"/>
        <v>2910</v>
      </c>
      <c r="AT245" s="38">
        <f t="shared" si="107"/>
        <v>5407.25</v>
      </c>
      <c r="AU245" s="66">
        <f t="shared" si="108"/>
        <v>56983</v>
      </c>
      <c r="AV245" s="20">
        <f t="shared" si="109"/>
        <v>61992</v>
      </c>
      <c r="AX245" s="65">
        <f t="shared" si="110"/>
        <v>1</v>
      </c>
    </row>
    <row r="246" spans="1:50" ht="15" customHeight="1">
      <c r="A246" s="2">
        <v>24</v>
      </c>
      <c r="B246" s="2">
        <v>1500</v>
      </c>
      <c r="C246" s="1" t="s">
        <v>482</v>
      </c>
      <c r="D246" s="35">
        <v>14196</v>
      </c>
      <c r="E246" s="66">
        <v>0</v>
      </c>
      <c r="F246" s="7">
        <v>57</v>
      </c>
      <c r="G246" s="66">
        <v>50</v>
      </c>
      <c r="H246" s="63">
        <v>2.1739999999999999</v>
      </c>
      <c r="I246" s="65">
        <v>32</v>
      </c>
      <c r="J246" s="73">
        <f t="shared" si="84"/>
        <v>0.64</v>
      </c>
      <c r="K246" s="65">
        <v>14</v>
      </c>
      <c r="L246" s="65">
        <v>25</v>
      </c>
      <c r="M246" s="61">
        <v>6</v>
      </c>
      <c r="N246" s="41">
        <f t="shared" si="85"/>
        <v>56.000000000000007</v>
      </c>
      <c r="O246" s="41">
        <f t="shared" si="86"/>
        <v>24</v>
      </c>
      <c r="P246" s="3">
        <v>89</v>
      </c>
      <c r="Q246" s="3">
        <v>96</v>
      </c>
      <c r="R246" s="3">
        <v>69</v>
      </c>
      <c r="S246" s="3">
        <v>81</v>
      </c>
      <c r="T246" s="75">
        <v>57</v>
      </c>
      <c r="U246" s="74">
        <f t="shared" si="87"/>
        <v>96</v>
      </c>
      <c r="V246" s="42">
        <f t="shared" si="88"/>
        <v>47.92</v>
      </c>
      <c r="W246" s="68">
        <v>15285</v>
      </c>
      <c r="X246" s="69">
        <v>24598</v>
      </c>
      <c r="Y246" s="8">
        <v>8.7556390222657404E-2</v>
      </c>
      <c r="Z246" s="37">
        <f t="shared" si="89"/>
        <v>651.00900000000001</v>
      </c>
      <c r="AA246" s="65">
        <f t="shared" si="90"/>
        <v>0</v>
      </c>
      <c r="AB246" s="34">
        <f t="shared" si="91"/>
        <v>0.43202299999999999</v>
      </c>
      <c r="AC246" s="34" t="str">
        <f t="shared" si="92"/>
        <v/>
      </c>
      <c r="AD246" s="65" t="str">
        <f t="shared" si="93"/>
        <v/>
      </c>
      <c r="AE246" s="65">
        <f t="shared" si="94"/>
        <v>410</v>
      </c>
      <c r="AF246" s="65">
        <f t="shared" si="95"/>
        <v>410</v>
      </c>
      <c r="AG246" s="65">
        <f t="shared" si="111"/>
        <v>0</v>
      </c>
      <c r="AH246" s="34" t="str">
        <f t="shared" si="96"/>
        <v/>
      </c>
      <c r="AI246" s="34" t="str">
        <f t="shared" si="97"/>
        <v/>
      </c>
      <c r="AJ246" s="65" t="str">
        <f t="shared" si="98"/>
        <v/>
      </c>
      <c r="AK246" s="37" t="str">
        <f t="shared" si="99"/>
        <v/>
      </c>
      <c r="AL246" s="14">
        <f t="shared" si="100"/>
        <v>410</v>
      </c>
      <c r="AM246" s="42">
        <f t="shared" si="101"/>
        <v>457.38</v>
      </c>
      <c r="AN246" s="60">
        <f t="shared" si="102"/>
        <v>16266</v>
      </c>
      <c r="AO246" s="43">
        <f t="shared" si="103"/>
        <v>4.6442910472681925E-2</v>
      </c>
      <c r="AP246" s="66">
        <f t="shared" si="104"/>
        <v>96.136824678451589</v>
      </c>
      <c r="AQ246" s="18">
        <v>0</v>
      </c>
      <c r="AR246" s="66">
        <f t="shared" si="105"/>
        <v>14292</v>
      </c>
      <c r="AS246" s="38">
        <f t="shared" si="106"/>
        <v>500</v>
      </c>
      <c r="AT246" s="38">
        <f t="shared" si="107"/>
        <v>1229.9000000000001</v>
      </c>
      <c r="AU246" s="66">
        <f t="shared" si="108"/>
        <v>13696</v>
      </c>
      <c r="AV246" s="20">
        <f t="shared" si="109"/>
        <v>14292</v>
      </c>
      <c r="AX246" s="65">
        <f t="shared" si="110"/>
        <v>1</v>
      </c>
    </row>
    <row r="247" spans="1:50" ht="15" customHeight="1">
      <c r="A247" s="2">
        <v>24</v>
      </c>
      <c r="B247" s="2">
        <v>1600</v>
      </c>
      <c r="C247" s="1" t="s">
        <v>547</v>
      </c>
      <c r="D247" s="35">
        <v>9757</v>
      </c>
      <c r="E247" s="66">
        <v>0</v>
      </c>
      <c r="F247" s="7">
        <v>48</v>
      </c>
      <c r="G247" s="66">
        <v>39</v>
      </c>
      <c r="H247" s="63">
        <v>1.7729999999999999</v>
      </c>
      <c r="I247" s="65"/>
      <c r="J247" s="73">
        <f t="shared" si="84"/>
        <v>0</v>
      </c>
      <c r="K247" s="65">
        <v>13</v>
      </c>
      <c r="L247" s="65">
        <v>37</v>
      </c>
      <c r="M247" s="61">
        <v>18</v>
      </c>
      <c r="N247" s="41">
        <f t="shared" si="85"/>
        <v>35.135100000000001</v>
      </c>
      <c r="O247" s="41">
        <f t="shared" si="86"/>
        <v>48.648599999999995</v>
      </c>
      <c r="P247" s="3">
        <v>83</v>
      </c>
      <c r="Q247" s="3">
        <v>86</v>
      </c>
      <c r="R247" s="3">
        <v>72</v>
      </c>
      <c r="S247" s="3">
        <v>63</v>
      </c>
      <c r="T247" s="75">
        <v>48</v>
      </c>
      <c r="U247" s="74">
        <f t="shared" si="87"/>
        <v>86</v>
      </c>
      <c r="V247" s="42">
        <f t="shared" si="88"/>
        <v>54.65</v>
      </c>
      <c r="W247" s="68">
        <v>16912</v>
      </c>
      <c r="X247" s="69">
        <v>12999</v>
      </c>
      <c r="Y247" s="8">
        <v>0.1059201818695685</v>
      </c>
      <c r="Z247" s="37">
        <f t="shared" si="89"/>
        <v>453.17140000000001</v>
      </c>
      <c r="AA247" s="65">
        <f t="shared" si="90"/>
        <v>0</v>
      </c>
      <c r="AB247" s="34">
        <f t="shared" si="91"/>
        <v>0.43202299999999999</v>
      </c>
      <c r="AC247" s="34" t="str">
        <f t="shared" si="92"/>
        <v/>
      </c>
      <c r="AD247" s="65" t="str">
        <f t="shared" si="93"/>
        <v/>
      </c>
      <c r="AE247" s="65">
        <f t="shared" si="94"/>
        <v>410</v>
      </c>
      <c r="AF247" s="65">
        <f t="shared" si="95"/>
        <v>410</v>
      </c>
      <c r="AG247" s="65">
        <f t="shared" si="111"/>
        <v>0</v>
      </c>
      <c r="AH247" s="34" t="str">
        <f t="shared" si="96"/>
        <v/>
      </c>
      <c r="AI247" s="34" t="str">
        <f t="shared" si="97"/>
        <v/>
      </c>
      <c r="AJ247" s="65" t="str">
        <f t="shared" si="98"/>
        <v/>
      </c>
      <c r="AK247" s="37" t="str">
        <f t="shared" si="99"/>
        <v/>
      </c>
      <c r="AL247" s="14">
        <f t="shared" si="100"/>
        <v>410</v>
      </c>
      <c r="AM247" s="42">
        <f t="shared" si="101"/>
        <v>457.38</v>
      </c>
      <c r="AN247" s="60">
        <f t="shared" si="102"/>
        <v>10531</v>
      </c>
      <c r="AO247" s="43">
        <f t="shared" si="103"/>
        <v>4.6442910472681925E-2</v>
      </c>
      <c r="AP247" s="66">
        <f t="shared" si="104"/>
        <v>35.946812705855812</v>
      </c>
      <c r="AQ247" s="18">
        <v>0</v>
      </c>
      <c r="AR247" s="66">
        <f t="shared" si="105"/>
        <v>9793</v>
      </c>
      <c r="AS247" s="38">
        <f t="shared" si="106"/>
        <v>390</v>
      </c>
      <c r="AT247" s="38">
        <f t="shared" si="107"/>
        <v>649.95000000000005</v>
      </c>
      <c r="AU247" s="66">
        <f t="shared" si="108"/>
        <v>9367</v>
      </c>
      <c r="AV247" s="20">
        <f t="shared" si="109"/>
        <v>9793</v>
      </c>
      <c r="AX247" s="65">
        <f t="shared" si="110"/>
        <v>1</v>
      </c>
    </row>
    <row r="248" spans="1:50" ht="15" customHeight="1">
      <c r="A248" s="2">
        <v>24</v>
      </c>
      <c r="B248" s="2">
        <v>1800</v>
      </c>
      <c r="C248" s="1" t="s">
        <v>768</v>
      </c>
      <c r="D248" s="35">
        <v>32063</v>
      </c>
      <c r="E248" s="66">
        <v>0</v>
      </c>
      <c r="F248" s="7">
        <v>151</v>
      </c>
      <c r="G248" s="66">
        <v>145</v>
      </c>
      <c r="H248" s="63">
        <v>1.9590000000000001</v>
      </c>
      <c r="I248" s="65">
        <v>15</v>
      </c>
      <c r="J248" s="73">
        <f t="shared" si="84"/>
        <v>0.10340000000000001</v>
      </c>
      <c r="K248" s="65">
        <v>16</v>
      </c>
      <c r="L248" s="65">
        <v>85</v>
      </c>
      <c r="M248" s="61">
        <v>30</v>
      </c>
      <c r="N248" s="41">
        <f t="shared" si="85"/>
        <v>18.823500000000003</v>
      </c>
      <c r="O248" s="41">
        <f t="shared" si="86"/>
        <v>35.2941</v>
      </c>
      <c r="P248" s="3">
        <v>230</v>
      </c>
      <c r="Q248" s="3">
        <v>210</v>
      </c>
      <c r="R248" s="3">
        <v>154</v>
      </c>
      <c r="S248" s="3">
        <v>168</v>
      </c>
      <c r="T248" s="75">
        <v>151</v>
      </c>
      <c r="U248" s="74">
        <f t="shared" si="87"/>
        <v>230</v>
      </c>
      <c r="V248" s="42">
        <f t="shared" si="88"/>
        <v>36.96</v>
      </c>
      <c r="W248" s="68">
        <v>51266</v>
      </c>
      <c r="X248" s="69">
        <v>9380</v>
      </c>
      <c r="Y248" s="8">
        <v>0.51214445781215978</v>
      </c>
      <c r="Z248" s="37">
        <f t="shared" si="89"/>
        <v>294.83870000000002</v>
      </c>
      <c r="AA248" s="65">
        <f t="shared" si="90"/>
        <v>0</v>
      </c>
      <c r="AB248" s="34">
        <f t="shared" si="91"/>
        <v>0.43202299999999999</v>
      </c>
      <c r="AC248" s="34" t="str">
        <f t="shared" si="92"/>
        <v/>
      </c>
      <c r="AD248" s="65" t="str">
        <f t="shared" si="93"/>
        <v/>
      </c>
      <c r="AE248" s="65">
        <f t="shared" si="94"/>
        <v>426.51499999999999</v>
      </c>
      <c r="AF248" s="65">
        <f t="shared" si="95"/>
        <v>426.51499999999999</v>
      </c>
      <c r="AG248" s="65">
        <f t="shared" si="111"/>
        <v>0</v>
      </c>
      <c r="AH248" s="34" t="str">
        <f t="shared" si="96"/>
        <v/>
      </c>
      <c r="AI248" s="34" t="str">
        <f t="shared" si="97"/>
        <v/>
      </c>
      <c r="AJ248" s="65" t="str">
        <f t="shared" si="98"/>
        <v/>
      </c>
      <c r="AK248" s="37" t="str">
        <f t="shared" si="99"/>
        <v/>
      </c>
      <c r="AL248" s="14">
        <f t="shared" si="100"/>
        <v>426.52</v>
      </c>
      <c r="AM248" s="42">
        <f t="shared" si="101"/>
        <v>475.8</v>
      </c>
      <c r="AN248" s="60">
        <f t="shared" si="102"/>
        <v>46843</v>
      </c>
      <c r="AO248" s="43">
        <f t="shared" si="103"/>
        <v>4.6442910472681925E-2</v>
      </c>
      <c r="AP248" s="66">
        <f t="shared" si="104"/>
        <v>686.42621678623891</v>
      </c>
      <c r="AQ248" s="18">
        <v>0</v>
      </c>
      <c r="AR248" s="66">
        <f t="shared" si="105"/>
        <v>32749</v>
      </c>
      <c r="AS248" s="38">
        <f t="shared" si="106"/>
        <v>1450</v>
      </c>
      <c r="AT248" s="38">
        <f t="shared" si="107"/>
        <v>469</v>
      </c>
      <c r="AU248" s="66">
        <f t="shared" si="108"/>
        <v>31594</v>
      </c>
      <c r="AV248" s="20">
        <f t="shared" si="109"/>
        <v>32749</v>
      </c>
      <c r="AX248" s="65">
        <f t="shared" si="110"/>
        <v>1</v>
      </c>
    </row>
    <row r="249" spans="1:50" ht="15" customHeight="1">
      <c r="A249" s="2">
        <v>25</v>
      </c>
      <c r="B249" s="2">
        <v>200</v>
      </c>
      <c r="C249" s="1" t="s">
        <v>118</v>
      </c>
      <c r="D249" s="35">
        <v>686141</v>
      </c>
      <c r="E249" s="66">
        <v>0</v>
      </c>
      <c r="F249" s="7">
        <v>4083</v>
      </c>
      <c r="G249" s="66">
        <v>4119</v>
      </c>
      <c r="H249" s="63">
        <v>2.298</v>
      </c>
      <c r="I249" s="65">
        <v>2317</v>
      </c>
      <c r="J249" s="73">
        <f t="shared" si="84"/>
        <v>0.5625</v>
      </c>
      <c r="K249" s="65">
        <v>354</v>
      </c>
      <c r="L249" s="65">
        <v>1767</v>
      </c>
      <c r="M249" s="61">
        <v>341</v>
      </c>
      <c r="N249" s="41">
        <f t="shared" si="85"/>
        <v>20.033999999999999</v>
      </c>
      <c r="O249" s="41">
        <f t="shared" si="86"/>
        <v>19.298199999999998</v>
      </c>
      <c r="P249" s="3">
        <v>2072</v>
      </c>
      <c r="Q249" s="3">
        <v>2653</v>
      </c>
      <c r="R249" s="3">
        <v>3232</v>
      </c>
      <c r="S249" s="3">
        <v>3795</v>
      </c>
      <c r="T249" s="74">
        <v>4083</v>
      </c>
      <c r="U249" s="74">
        <f t="shared" si="87"/>
        <v>4083</v>
      </c>
      <c r="V249" s="42">
        <f t="shared" si="88"/>
        <v>0</v>
      </c>
      <c r="W249" s="68">
        <v>4439622</v>
      </c>
      <c r="X249" s="69">
        <v>2932736</v>
      </c>
      <c r="Y249" s="8">
        <v>4.4509368383173973</v>
      </c>
      <c r="Z249" s="37">
        <f t="shared" si="89"/>
        <v>917.33500000000004</v>
      </c>
      <c r="AA249" s="65">
        <f t="shared" si="90"/>
        <v>0</v>
      </c>
      <c r="AB249" s="34">
        <f t="shared" si="91"/>
        <v>0.43202299999999999</v>
      </c>
      <c r="AC249" s="34" t="str">
        <f t="shared" si="92"/>
        <v/>
      </c>
      <c r="AD249" s="65" t="str">
        <f t="shared" si="93"/>
        <v/>
      </c>
      <c r="AE249" s="65" t="str">
        <f t="shared" si="94"/>
        <v/>
      </c>
      <c r="AF249" s="65" t="str">
        <f t="shared" si="95"/>
        <v/>
      </c>
      <c r="AG249" s="65">
        <f t="shared" si="111"/>
        <v>632.21482300000002</v>
      </c>
      <c r="AH249" s="34" t="str">
        <f t="shared" si="96"/>
        <v/>
      </c>
      <c r="AI249" s="34" t="str">
        <f t="shared" si="97"/>
        <v/>
      </c>
      <c r="AJ249" s="65" t="str">
        <f t="shared" si="98"/>
        <v/>
      </c>
      <c r="AK249" s="37" t="str">
        <f t="shared" si="99"/>
        <v/>
      </c>
      <c r="AL249" s="14">
        <f t="shared" si="100"/>
        <v>632.21</v>
      </c>
      <c r="AM249" s="42">
        <f t="shared" si="101"/>
        <v>705.26</v>
      </c>
      <c r="AN249" s="60">
        <f t="shared" si="102"/>
        <v>986947</v>
      </c>
      <c r="AO249" s="43">
        <f t="shared" si="103"/>
        <v>4.6442910472681925E-2</v>
      </c>
      <c r="AP249" s="66">
        <f t="shared" si="104"/>
        <v>13970.306127645559</v>
      </c>
      <c r="AQ249" s="18">
        <v>0</v>
      </c>
      <c r="AR249" s="66">
        <f t="shared" si="105"/>
        <v>700111</v>
      </c>
      <c r="AS249" s="38">
        <f t="shared" si="106"/>
        <v>41190</v>
      </c>
      <c r="AT249" s="38">
        <f t="shared" si="107"/>
        <v>146636.80000000002</v>
      </c>
      <c r="AU249" s="66">
        <f t="shared" si="108"/>
        <v>644951</v>
      </c>
      <c r="AV249" s="20">
        <f t="shared" si="109"/>
        <v>700111</v>
      </c>
      <c r="AX249" s="65">
        <f t="shared" si="110"/>
        <v>1</v>
      </c>
    </row>
    <row r="250" spans="1:50" ht="15" customHeight="1">
      <c r="A250" s="2">
        <v>25</v>
      </c>
      <c r="B250" s="2">
        <v>500</v>
      </c>
      <c r="C250" s="1" t="s">
        <v>305</v>
      </c>
      <c r="D250" s="35">
        <v>301734</v>
      </c>
      <c r="E250" s="66">
        <v>0</v>
      </c>
      <c r="F250" s="7">
        <v>1176</v>
      </c>
      <c r="G250" s="66">
        <v>1165</v>
      </c>
      <c r="H250" s="63">
        <v>2.794</v>
      </c>
      <c r="I250" s="65">
        <v>331</v>
      </c>
      <c r="J250" s="73">
        <f t="shared" si="84"/>
        <v>0.28410000000000002</v>
      </c>
      <c r="K250" s="65">
        <v>75</v>
      </c>
      <c r="L250" s="65">
        <v>461</v>
      </c>
      <c r="M250" s="61">
        <v>78</v>
      </c>
      <c r="N250" s="41">
        <f t="shared" si="85"/>
        <v>16.268999999999998</v>
      </c>
      <c r="O250" s="41">
        <f t="shared" si="86"/>
        <v>16.919699999999999</v>
      </c>
      <c r="P250" s="3">
        <v>539</v>
      </c>
      <c r="Q250" s="3">
        <v>657</v>
      </c>
      <c r="R250" s="3">
        <v>533</v>
      </c>
      <c r="S250" s="3">
        <v>778</v>
      </c>
      <c r="T250" s="74">
        <v>1176</v>
      </c>
      <c r="U250" s="74">
        <f t="shared" si="87"/>
        <v>1176</v>
      </c>
      <c r="V250" s="42">
        <f t="shared" si="88"/>
        <v>0.94</v>
      </c>
      <c r="W250" s="68">
        <v>857294</v>
      </c>
      <c r="X250" s="69">
        <v>505772</v>
      </c>
      <c r="Y250" s="8">
        <v>0.9435615145707239</v>
      </c>
      <c r="Z250" s="37">
        <f t="shared" si="89"/>
        <v>1246.3416</v>
      </c>
      <c r="AA250" s="65">
        <f t="shared" si="90"/>
        <v>0</v>
      </c>
      <c r="AB250" s="34">
        <f t="shared" si="91"/>
        <v>0.43202299999999999</v>
      </c>
      <c r="AC250" s="34" t="str">
        <f t="shared" si="92"/>
        <v/>
      </c>
      <c r="AD250" s="65" t="str">
        <f t="shared" si="93"/>
        <v/>
      </c>
      <c r="AE250" s="65">
        <f t="shared" si="94"/>
        <v>800.85500000000002</v>
      </c>
      <c r="AF250" s="65">
        <f t="shared" si="95"/>
        <v>630</v>
      </c>
      <c r="AG250" s="65">
        <f t="shared" si="111"/>
        <v>0</v>
      </c>
      <c r="AH250" s="34" t="str">
        <f t="shared" si="96"/>
        <v/>
      </c>
      <c r="AI250" s="34" t="str">
        <f t="shared" si="97"/>
        <v/>
      </c>
      <c r="AJ250" s="65" t="str">
        <f t="shared" si="98"/>
        <v/>
      </c>
      <c r="AK250" s="37" t="str">
        <f t="shared" si="99"/>
        <v/>
      </c>
      <c r="AL250" s="14">
        <f t="shared" si="100"/>
        <v>630</v>
      </c>
      <c r="AM250" s="42">
        <f t="shared" si="101"/>
        <v>702.8</v>
      </c>
      <c r="AN250" s="60">
        <f t="shared" si="102"/>
        <v>448391</v>
      </c>
      <c r="AO250" s="43">
        <f t="shared" si="103"/>
        <v>4.6442910472681925E-2</v>
      </c>
      <c r="AP250" s="66">
        <f t="shared" si="104"/>
        <v>6811.177921192113</v>
      </c>
      <c r="AQ250" s="18">
        <v>0</v>
      </c>
      <c r="AR250" s="66">
        <f t="shared" si="105"/>
        <v>308545</v>
      </c>
      <c r="AS250" s="38">
        <f t="shared" si="106"/>
        <v>11650</v>
      </c>
      <c r="AT250" s="38">
        <f t="shared" si="107"/>
        <v>25288.600000000002</v>
      </c>
      <c r="AU250" s="66">
        <f t="shared" si="108"/>
        <v>290084</v>
      </c>
      <c r="AV250" s="20">
        <f t="shared" si="109"/>
        <v>308545</v>
      </c>
      <c r="AX250" s="65">
        <f t="shared" si="110"/>
        <v>1</v>
      </c>
    </row>
    <row r="251" spans="1:50" ht="15" customHeight="1">
      <c r="A251" s="2">
        <v>25</v>
      </c>
      <c r="B251" s="2">
        <v>600</v>
      </c>
      <c r="C251" s="1" t="s">
        <v>409</v>
      </c>
      <c r="D251" s="35">
        <v>569436</v>
      </c>
      <c r="E251" s="66">
        <v>0</v>
      </c>
      <c r="F251" s="7">
        <v>1815</v>
      </c>
      <c r="G251" s="66">
        <v>1836</v>
      </c>
      <c r="H251" s="63">
        <v>2.31</v>
      </c>
      <c r="I251" s="65">
        <v>473</v>
      </c>
      <c r="J251" s="73">
        <f t="shared" si="84"/>
        <v>0.2576</v>
      </c>
      <c r="K251" s="65">
        <v>394</v>
      </c>
      <c r="L251" s="65">
        <v>827</v>
      </c>
      <c r="M251" s="61">
        <v>170</v>
      </c>
      <c r="N251" s="41">
        <f t="shared" si="85"/>
        <v>47.642099999999999</v>
      </c>
      <c r="O251" s="41">
        <f t="shared" si="86"/>
        <v>20.5562</v>
      </c>
      <c r="P251" s="3">
        <v>1575</v>
      </c>
      <c r="Q251" s="3">
        <v>1529</v>
      </c>
      <c r="R251" s="3">
        <v>1552</v>
      </c>
      <c r="S251" s="3">
        <v>1661</v>
      </c>
      <c r="T251" s="74">
        <v>1815</v>
      </c>
      <c r="U251" s="74">
        <f t="shared" si="87"/>
        <v>1815</v>
      </c>
      <c r="V251" s="42">
        <f t="shared" si="88"/>
        <v>0</v>
      </c>
      <c r="W251" s="68">
        <v>1070948</v>
      </c>
      <c r="X251" s="69">
        <v>949573</v>
      </c>
      <c r="Y251" s="8">
        <v>2.3466433049110651</v>
      </c>
      <c r="Z251" s="37">
        <f t="shared" si="89"/>
        <v>773.4452</v>
      </c>
      <c r="AA251" s="65">
        <f t="shared" si="90"/>
        <v>0</v>
      </c>
      <c r="AB251" s="34">
        <f t="shared" si="91"/>
        <v>0.43202299999999999</v>
      </c>
      <c r="AC251" s="34" t="str">
        <f t="shared" si="92"/>
        <v/>
      </c>
      <c r="AD251" s="65" t="str">
        <f t="shared" si="93"/>
        <v/>
      </c>
      <c r="AE251" s="65">
        <f t="shared" si="94"/>
        <v>1047.1120000000001</v>
      </c>
      <c r="AF251" s="65">
        <f t="shared" si="95"/>
        <v>630</v>
      </c>
      <c r="AG251" s="65">
        <f t="shared" si="111"/>
        <v>0</v>
      </c>
      <c r="AH251" s="34" t="str">
        <f t="shared" si="96"/>
        <v/>
      </c>
      <c r="AI251" s="34" t="str">
        <f t="shared" si="97"/>
        <v/>
      </c>
      <c r="AJ251" s="65" t="str">
        <f t="shared" si="98"/>
        <v/>
      </c>
      <c r="AK251" s="37" t="str">
        <f t="shared" si="99"/>
        <v/>
      </c>
      <c r="AL251" s="14">
        <f t="shared" si="100"/>
        <v>630</v>
      </c>
      <c r="AM251" s="42">
        <f t="shared" si="101"/>
        <v>702.8</v>
      </c>
      <c r="AN251" s="60">
        <f t="shared" si="102"/>
        <v>827667</v>
      </c>
      <c r="AO251" s="43">
        <f t="shared" si="103"/>
        <v>4.6442910472681925E-2</v>
      </c>
      <c r="AP251" s="66">
        <f t="shared" si="104"/>
        <v>11992.999214271127</v>
      </c>
      <c r="AQ251" s="18">
        <v>0</v>
      </c>
      <c r="AR251" s="66">
        <f t="shared" si="105"/>
        <v>581429</v>
      </c>
      <c r="AS251" s="38">
        <f t="shared" si="106"/>
        <v>18360</v>
      </c>
      <c r="AT251" s="38">
        <f t="shared" si="107"/>
        <v>47478.65</v>
      </c>
      <c r="AU251" s="66">
        <f t="shared" si="108"/>
        <v>551076</v>
      </c>
      <c r="AV251" s="20">
        <f t="shared" si="109"/>
        <v>581429</v>
      </c>
      <c r="AX251" s="65">
        <f t="shared" si="110"/>
        <v>1</v>
      </c>
    </row>
    <row r="252" spans="1:50" ht="15" customHeight="1">
      <c r="A252" s="2">
        <v>25</v>
      </c>
      <c r="B252" s="2">
        <v>800</v>
      </c>
      <c r="C252" s="1" t="s">
        <v>641</v>
      </c>
      <c r="D252" s="35">
        <v>794066</v>
      </c>
      <c r="E252" s="66">
        <v>0</v>
      </c>
      <c r="F252" s="7">
        <v>16459</v>
      </c>
      <c r="G252" s="66">
        <v>16522</v>
      </c>
      <c r="H252" s="63">
        <v>2.2280000000000002</v>
      </c>
      <c r="I252" s="65">
        <v>12602</v>
      </c>
      <c r="J252" s="73">
        <f t="shared" si="84"/>
        <v>0.76270000000000004</v>
      </c>
      <c r="K252" s="65">
        <v>2100</v>
      </c>
      <c r="L252" s="65">
        <v>7539</v>
      </c>
      <c r="M252" s="61">
        <v>1604</v>
      </c>
      <c r="N252" s="41">
        <f t="shared" si="85"/>
        <v>27.855200000000004</v>
      </c>
      <c r="O252" s="41">
        <f t="shared" si="86"/>
        <v>21.276</v>
      </c>
      <c r="P252" s="3">
        <v>10441</v>
      </c>
      <c r="Q252" s="3">
        <v>13736</v>
      </c>
      <c r="R252" s="3">
        <v>15134</v>
      </c>
      <c r="S252" s="3">
        <v>16116</v>
      </c>
      <c r="T252" s="74">
        <v>16459</v>
      </c>
      <c r="U252" s="74">
        <f t="shared" si="87"/>
        <v>16459</v>
      </c>
      <c r="V252" s="42">
        <f t="shared" si="88"/>
        <v>0</v>
      </c>
      <c r="W252" s="68">
        <v>31975447</v>
      </c>
      <c r="X252" s="69">
        <v>20281509</v>
      </c>
      <c r="Y252" s="8">
        <v>41.190735246649794</v>
      </c>
      <c r="Z252" s="37">
        <f t="shared" si="89"/>
        <v>399.58010000000002</v>
      </c>
      <c r="AA252" s="65">
        <f t="shared" si="90"/>
        <v>0</v>
      </c>
      <c r="AB252" s="34">
        <f t="shared" si="91"/>
        <v>0.43202299999999999</v>
      </c>
      <c r="AC252" s="34" t="str">
        <f t="shared" si="92"/>
        <v/>
      </c>
      <c r="AD252" s="65" t="str">
        <f t="shared" si="93"/>
        <v/>
      </c>
      <c r="AE252" s="65" t="str">
        <f t="shared" si="94"/>
        <v/>
      </c>
      <c r="AF252" s="65" t="str">
        <f t="shared" si="95"/>
        <v/>
      </c>
      <c r="AG252" s="65">
        <f t="shared" si="111"/>
        <v>0</v>
      </c>
      <c r="AH252" s="34">
        <f t="shared" si="96"/>
        <v>664.66073957499987</v>
      </c>
      <c r="AI252" s="34" t="str">
        <f t="shared" si="97"/>
        <v/>
      </c>
      <c r="AJ252" s="65" t="str">
        <f t="shared" si="98"/>
        <v/>
      </c>
      <c r="AK252" s="37" t="str">
        <f t="shared" si="99"/>
        <v/>
      </c>
      <c r="AL252" s="14">
        <f t="shared" si="100"/>
        <v>664.66</v>
      </c>
      <c r="AM252" s="42">
        <f t="shared" si="101"/>
        <v>741.46</v>
      </c>
      <c r="AN252" s="60">
        <f t="shared" si="102"/>
        <v>0</v>
      </c>
      <c r="AO252" s="43">
        <f t="shared" si="103"/>
        <v>4.6442910472681925E-2</v>
      </c>
      <c r="AP252" s="66">
        <f t="shared" si="104"/>
        <v>-36878.736147400647</v>
      </c>
      <c r="AQ252" s="18">
        <v>0</v>
      </c>
      <c r="AR252" s="66">
        <f t="shared" si="105"/>
        <v>0</v>
      </c>
      <c r="AS252" s="38">
        <f t="shared" si="106"/>
        <v>165220</v>
      </c>
      <c r="AT252" s="38">
        <f t="shared" si="107"/>
        <v>1014075.4500000001</v>
      </c>
      <c r="AU252" s="66">
        <f t="shared" si="108"/>
        <v>628846</v>
      </c>
      <c r="AV252" s="20">
        <f t="shared" si="109"/>
        <v>628846</v>
      </c>
      <c r="AX252" s="65">
        <f t="shared" si="110"/>
        <v>1</v>
      </c>
    </row>
    <row r="253" spans="1:50" ht="15" customHeight="1">
      <c r="A253" s="2">
        <v>25</v>
      </c>
      <c r="B253" s="2">
        <v>1200</v>
      </c>
      <c r="C253" s="1" t="s">
        <v>799</v>
      </c>
      <c r="D253" s="35">
        <v>262359</v>
      </c>
      <c r="E253" s="66">
        <v>0</v>
      </c>
      <c r="F253" s="7">
        <v>1086</v>
      </c>
      <c r="G253" s="66">
        <v>1097</v>
      </c>
      <c r="H253" s="63">
        <v>2.2610000000000001</v>
      </c>
      <c r="I253" s="65">
        <v>607</v>
      </c>
      <c r="J253" s="73">
        <f t="shared" si="84"/>
        <v>0.55330000000000001</v>
      </c>
      <c r="K253" s="65">
        <v>119</v>
      </c>
      <c r="L253" s="65">
        <v>510</v>
      </c>
      <c r="M253" s="61">
        <v>85</v>
      </c>
      <c r="N253" s="41">
        <f t="shared" si="85"/>
        <v>23.333300000000001</v>
      </c>
      <c r="O253" s="41">
        <f t="shared" si="86"/>
        <v>16.666700000000002</v>
      </c>
      <c r="P253" s="3">
        <v>574</v>
      </c>
      <c r="Q253" s="3">
        <v>717</v>
      </c>
      <c r="R253" s="3">
        <v>847</v>
      </c>
      <c r="S253" s="3">
        <v>1007</v>
      </c>
      <c r="T253" s="74">
        <v>1086</v>
      </c>
      <c r="U253" s="74">
        <f t="shared" si="87"/>
        <v>1086</v>
      </c>
      <c r="V253" s="42">
        <f t="shared" si="88"/>
        <v>0</v>
      </c>
      <c r="W253" s="68">
        <v>785454</v>
      </c>
      <c r="X253" s="69">
        <v>730019</v>
      </c>
      <c r="Y253" s="8">
        <v>1.4038068902249741</v>
      </c>
      <c r="Z253" s="37">
        <f t="shared" si="89"/>
        <v>773.61069999999995</v>
      </c>
      <c r="AA253" s="65">
        <f t="shared" si="90"/>
        <v>0</v>
      </c>
      <c r="AB253" s="34">
        <f t="shared" si="91"/>
        <v>0.43202299999999999</v>
      </c>
      <c r="AC253" s="34" t="str">
        <f t="shared" si="92"/>
        <v/>
      </c>
      <c r="AD253" s="65" t="str">
        <f t="shared" si="93"/>
        <v/>
      </c>
      <c r="AE253" s="65">
        <f t="shared" si="94"/>
        <v>775.899</v>
      </c>
      <c r="AF253" s="65">
        <f t="shared" si="95"/>
        <v>630</v>
      </c>
      <c r="AG253" s="65">
        <f t="shared" si="111"/>
        <v>0</v>
      </c>
      <c r="AH253" s="34" t="str">
        <f t="shared" si="96"/>
        <v/>
      </c>
      <c r="AI253" s="34" t="str">
        <f t="shared" si="97"/>
        <v/>
      </c>
      <c r="AJ253" s="65" t="str">
        <f t="shared" si="98"/>
        <v/>
      </c>
      <c r="AK253" s="37" t="str">
        <f t="shared" si="99"/>
        <v/>
      </c>
      <c r="AL253" s="14">
        <f t="shared" si="100"/>
        <v>630</v>
      </c>
      <c r="AM253" s="42">
        <f t="shared" si="101"/>
        <v>702.8</v>
      </c>
      <c r="AN253" s="60">
        <f t="shared" si="102"/>
        <v>431637</v>
      </c>
      <c r="AO253" s="43">
        <f t="shared" si="103"/>
        <v>4.6442910472681925E-2</v>
      </c>
      <c r="AP253" s="66">
        <f t="shared" si="104"/>
        <v>7861.7629989946508</v>
      </c>
      <c r="AQ253" s="18">
        <v>0</v>
      </c>
      <c r="AR253" s="66">
        <f t="shared" si="105"/>
        <v>270221</v>
      </c>
      <c r="AS253" s="38">
        <f t="shared" si="106"/>
        <v>10970</v>
      </c>
      <c r="AT253" s="38">
        <f t="shared" si="107"/>
        <v>36500.950000000004</v>
      </c>
      <c r="AU253" s="66">
        <f t="shared" si="108"/>
        <v>251389</v>
      </c>
      <c r="AV253" s="20">
        <f t="shared" si="109"/>
        <v>270221</v>
      </c>
      <c r="AX253" s="65">
        <f t="shared" si="110"/>
        <v>1</v>
      </c>
    </row>
    <row r="254" spans="1:50" ht="15" customHeight="1">
      <c r="A254" s="2">
        <v>25</v>
      </c>
      <c r="B254" s="2">
        <v>1400</v>
      </c>
      <c r="C254" s="1" t="s">
        <v>851</v>
      </c>
      <c r="D254" s="35">
        <v>652249</v>
      </c>
      <c r="E254" s="66">
        <v>0</v>
      </c>
      <c r="F254" s="7">
        <v>3252</v>
      </c>
      <c r="G254" s="66">
        <v>3463</v>
      </c>
      <c r="H254" s="63">
        <v>2.3290000000000002</v>
      </c>
      <c r="I254" s="65">
        <v>1505</v>
      </c>
      <c r="J254" s="73">
        <f t="shared" si="84"/>
        <v>0.43459999999999999</v>
      </c>
      <c r="K254" s="65">
        <v>362</v>
      </c>
      <c r="L254" s="65">
        <v>1582</v>
      </c>
      <c r="M254" s="61">
        <v>352</v>
      </c>
      <c r="N254" s="41">
        <f t="shared" si="85"/>
        <v>22.882400000000001</v>
      </c>
      <c r="O254" s="41">
        <f t="shared" si="86"/>
        <v>22.250299999999999</v>
      </c>
      <c r="P254" s="3">
        <v>1929</v>
      </c>
      <c r="Q254" s="3">
        <v>2129</v>
      </c>
      <c r="R254" s="3">
        <v>2312</v>
      </c>
      <c r="S254" s="3">
        <v>2789</v>
      </c>
      <c r="T254" s="74">
        <v>3252</v>
      </c>
      <c r="U254" s="74">
        <f t="shared" si="87"/>
        <v>3252</v>
      </c>
      <c r="V254" s="42">
        <f t="shared" si="88"/>
        <v>0</v>
      </c>
      <c r="W254" s="68">
        <v>3406086</v>
      </c>
      <c r="X254" s="69">
        <v>1947474</v>
      </c>
      <c r="Y254" s="8">
        <v>2.6739069833528188</v>
      </c>
      <c r="Z254" s="37">
        <f t="shared" si="89"/>
        <v>1216.1978999999999</v>
      </c>
      <c r="AA254" s="65">
        <f t="shared" si="90"/>
        <v>0</v>
      </c>
      <c r="AB254" s="34">
        <f t="shared" si="91"/>
        <v>0.43202299999999999</v>
      </c>
      <c r="AC254" s="34" t="str">
        <f t="shared" si="92"/>
        <v/>
      </c>
      <c r="AD254" s="65" t="str">
        <f t="shared" si="93"/>
        <v/>
      </c>
      <c r="AE254" s="65" t="str">
        <f t="shared" si="94"/>
        <v/>
      </c>
      <c r="AF254" s="65" t="str">
        <f t="shared" si="95"/>
        <v/>
      </c>
      <c r="AG254" s="65">
        <f t="shared" si="111"/>
        <v>646.76146095999991</v>
      </c>
      <c r="AH254" s="34" t="str">
        <f t="shared" si="96"/>
        <v/>
      </c>
      <c r="AI254" s="34" t="str">
        <f t="shared" si="97"/>
        <v/>
      </c>
      <c r="AJ254" s="65" t="str">
        <f t="shared" si="98"/>
        <v/>
      </c>
      <c r="AK254" s="37" t="str">
        <f t="shared" si="99"/>
        <v/>
      </c>
      <c r="AL254" s="14">
        <f t="shared" si="100"/>
        <v>646.76</v>
      </c>
      <c r="AM254" s="42">
        <f t="shared" si="101"/>
        <v>721.49</v>
      </c>
      <c r="AN254" s="60">
        <f t="shared" si="102"/>
        <v>1027012</v>
      </c>
      <c r="AO254" s="43">
        <f t="shared" si="103"/>
        <v>4.6442910472681925E-2</v>
      </c>
      <c r="AP254" s="66">
        <f t="shared" si="104"/>
        <v>17405.084457473695</v>
      </c>
      <c r="AQ254" s="18">
        <v>0</v>
      </c>
      <c r="AR254" s="66">
        <f t="shared" si="105"/>
        <v>669654</v>
      </c>
      <c r="AS254" s="38">
        <f t="shared" si="106"/>
        <v>34630</v>
      </c>
      <c r="AT254" s="38">
        <f t="shared" si="107"/>
        <v>97373.700000000012</v>
      </c>
      <c r="AU254" s="66">
        <f t="shared" si="108"/>
        <v>617619</v>
      </c>
      <c r="AV254" s="20">
        <f t="shared" si="109"/>
        <v>669654</v>
      </c>
      <c r="AX254" s="65">
        <f t="shared" si="110"/>
        <v>1</v>
      </c>
    </row>
    <row r="255" spans="1:50" ht="15" customHeight="1">
      <c r="A255" s="2">
        <v>25</v>
      </c>
      <c r="B255" s="2">
        <v>6100</v>
      </c>
      <c r="C255" s="1" t="s">
        <v>54</v>
      </c>
      <c r="D255" s="35">
        <v>23394</v>
      </c>
      <c r="E255" s="66">
        <v>0</v>
      </c>
      <c r="F255" s="7">
        <v>175</v>
      </c>
      <c r="G255" s="66">
        <v>170</v>
      </c>
      <c r="H255" s="63">
        <v>2.2370000000000001</v>
      </c>
      <c r="I255" s="65"/>
      <c r="J255" s="73">
        <f t="shared" si="84"/>
        <v>0</v>
      </c>
      <c r="K255" s="65">
        <v>32</v>
      </c>
      <c r="L255" s="65">
        <v>90</v>
      </c>
      <c r="M255" s="61">
        <v>13</v>
      </c>
      <c r="N255" s="41">
        <f t="shared" si="85"/>
        <v>35.555599999999998</v>
      </c>
      <c r="O255" s="41">
        <f t="shared" si="86"/>
        <v>14.444399999999998</v>
      </c>
      <c r="P255" s="3">
        <v>199</v>
      </c>
      <c r="Q255" s="3">
        <v>220</v>
      </c>
      <c r="R255" s="3">
        <v>110</v>
      </c>
      <c r="S255" s="3">
        <v>172</v>
      </c>
      <c r="T255" s="75">
        <v>175</v>
      </c>
      <c r="U255" s="74">
        <f t="shared" si="87"/>
        <v>220</v>
      </c>
      <c r="V255" s="42">
        <f t="shared" si="88"/>
        <v>22.73</v>
      </c>
      <c r="W255" s="68">
        <v>107825</v>
      </c>
      <c r="X255" s="69">
        <v>59998</v>
      </c>
      <c r="Y255" s="8">
        <v>0.30817131199063469</v>
      </c>
      <c r="Z255" s="37">
        <f t="shared" si="89"/>
        <v>567.86599999999999</v>
      </c>
      <c r="AA255" s="65">
        <f t="shared" si="90"/>
        <v>0</v>
      </c>
      <c r="AB255" s="34">
        <f t="shared" si="91"/>
        <v>0.43202299999999999</v>
      </c>
      <c r="AC255" s="34" t="str">
        <f t="shared" si="92"/>
        <v/>
      </c>
      <c r="AD255" s="65" t="str">
        <f t="shared" si="93"/>
        <v/>
      </c>
      <c r="AE255" s="65">
        <f t="shared" si="94"/>
        <v>435.69</v>
      </c>
      <c r="AF255" s="65">
        <f t="shared" si="95"/>
        <v>435.69</v>
      </c>
      <c r="AG255" s="65">
        <f t="shared" si="111"/>
        <v>0</v>
      </c>
      <c r="AH255" s="34" t="str">
        <f t="shared" si="96"/>
        <v/>
      </c>
      <c r="AI255" s="34" t="str">
        <f t="shared" si="97"/>
        <v/>
      </c>
      <c r="AJ255" s="65" t="str">
        <f t="shared" si="98"/>
        <v/>
      </c>
      <c r="AK255" s="37" t="str">
        <f t="shared" si="99"/>
        <v/>
      </c>
      <c r="AL255" s="14">
        <f t="shared" si="100"/>
        <v>435.69</v>
      </c>
      <c r="AM255" s="42">
        <f t="shared" si="101"/>
        <v>486.03</v>
      </c>
      <c r="AN255" s="60">
        <f t="shared" si="102"/>
        <v>36042</v>
      </c>
      <c r="AO255" s="43">
        <f t="shared" si="103"/>
        <v>4.6442910472681925E-2</v>
      </c>
      <c r="AP255" s="66">
        <f t="shared" si="104"/>
        <v>587.40993165848101</v>
      </c>
      <c r="AQ255" s="18">
        <v>0</v>
      </c>
      <c r="AR255" s="66">
        <f t="shared" si="105"/>
        <v>23981</v>
      </c>
      <c r="AS255" s="38">
        <f t="shared" si="106"/>
        <v>1700</v>
      </c>
      <c r="AT255" s="38">
        <f t="shared" si="107"/>
        <v>2999.9</v>
      </c>
      <c r="AU255" s="66">
        <f t="shared" si="108"/>
        <v>21694</v>
      </c>
      <c r="AV255" s="20">
        <f t="shared" si="109"/>
        <v>23981</v>
      </c>
      <c r="AX255" s="65">
        <f t="shared" si="110"/>
        <v>1</v>
      </c>
    </row>
    <row r="256" spans="1:50" ht="15" customHeight="1">
      <c r="A256" s="2">
        <v>25</v>
      </c>
      <c r="B256" s="2">
        <v>6900</v>
      </c>
      <c r="C256" s="1" t="s">
        <v>200</v>
      </c>
      <c r="D256" s="35">
        <v>12695</v>
      </c>
      <c r="E256" s="66">
        <v>0</v>
      </c>
      <c r="F256" s="7">
        <v>212</v>
      </c>
      <c r="G256" s="66">
        <v>213</v>
      </c>
      <c r="H256" s="63">
        <v>2.7309999999999999</v>
      </c>
      <c r="I256" s="65">
        <v>91</v>
      </c>
      <c r="J256" s="73">
        <f t="shared" si="84"/>
        <v>0.42720000000000002</v>
      </c>
      <c r="K256" s="65">
        <v>41</v>
      </c>
      <c r="L256" s="65">
        <v>64</v>
      </c>
      <c r="M256" s="61">
        <v>6</v>
      </c>
      <c r="N256" s="41">
        <f t="shared" si="85"/>
        <v>64.0625</v>
      </c>
      <c r="O256" s="41">
        <f t="shared" si="86"/>
        <v>9.375</v>
      </c>
      <c r="P256" s="3">
        <v>203</v>
      </c>
      <c r="Q256" s="3">
        <v>176</v>
      </c>
      <c r="R256" s="3">
        <v>152</v>
      </c>
      <c r="S256" s="3">
        <v>168</v>
      </c>
      <c r="T256" s="75">
        <v>212</v>
      </c>
      <c r="U256" s="74">
        <f t="shared" si="87"/>
        <v>212</v>
      </c>
      <c r="V256" s="42">
        <f t="shared" si="88"/>
        <v>0</v>
      </c>
      <c r="W256" s="68">
        <v>194133</v>
      </c>
      <c r="X256" s="69">
        <v>127211</v>
      </c>
      <c r="Y256" s="8">
        <v>1.2576235874451929</v>
      </c>
      <c r="Z256" s="37">
        <f t="shared" si="89"/>
        <v>168.5719</v>
      </c>
      <c r="AA256" s="65">
        <f t="shared" si="90"/>
        <v>0</v>
      </c>
      <c r="AB256" s="34">
        <f t="shared" si="91"/>
        <v>0.43202299999999999</v>
      </c>
      <c r="AC256" s="34" t="str">
        <f t="shared" si="92"/>
        <v/>
      </c>
      <c r="AD256" s="65" t="str">
        <f t="shared" si="93"/>
        <v/>
      </c>
      <c r="AE256" s="65">
        <f t="shared" si="94"/>
        <v>451.471</v>
      </c>
      <c r="AF256" s="65">
        <f t="shared" si="95"/>
        <v>451.471</v>
      </c>
      <c r="AG256" s="65">
        <f t="shared" si="111"/>
        <v>0</v>
      </c>
      <c r="AH256" s="34" t="str">
        <f t="shared" si="96"/>
        <v/>
      </c>
      <c r="AI256" s="34" t="str">
        <f t="shared" si="97"/>
        <v/>
      </c>
      <c r="AJ256" s="65" t="str">
        <f t="shared" si="98"/>
        <v/>
      </c>
      <c r="AK256" s="37" t="str">
        <f t="shared" si="99"/>
        <v/>
      </c>
      <c r="AL256" s="14">
        <f t="shared" si="100"/>
        <v>451.47</v>
      </c>
      <c r="AM256" s="42">
        <f t="shared" si="101"/>
        <v>503.64</v>
      </c>
      <c r="AN256" s="60">
        <f t="shared" si="102"/>
        <v>23405</v>
      </c>
      <c r="AO256" s="43">
        <f t="shared" si="103"/>
        <v>4.6442910472681925E-2</v>
      </c>
      <c r="AP256" s="66">
        <f t="shared" si="104"/>
        <v>497.40357116242342</v>
      </c>
      <c r="AQ256" s="18">
        <v>0</v>
      </c>
      <c r="AR256" s="66">
        <f t="shared" si="105"/>
        <v>13192</v>
      </c>
      <c r="AS256" s="38">
        <f t="shared" si="106"/>
        <v>2130</v>
      </c>
      <c r="AT256" s="38">
        <f t="shared" si="107"/>
        <v>6360.55</v>
      </c>
      <c r="AU256" s="66">
        <f t="shared" si="108"/>
        <v>10565</v>
      </c>
      <c r="AV256" s="20">
        <f t="shared" si="109"/>
        <v>13192</v>
      </c>
      <c r="AX256" s="65">
        <f t="shared" si="110"/>
        <v>1</v>
      </c>
    </row>
    <row r="257" spans="1:50" ht="15" customHeight="1">
      <c r="A257" s="2">
        <v>25</v>
      </c>
      <c r="B257" s="2">
        <v>9500</v>
      </c>
      <c r="C257" s="1" t="s">
        <v>619</v>
      </c>
      <c r="D257" s="35">
        <v>644483</v>
      </c>
      <c r="E257" s="66">
        <v>0</v>
      </c>
      <c r="F257" s="7">
        <v>3263</v>
      </c>
      <c r="G257" s="66">
        <v>3420</v>
      </c>
      <c r="H257" s="63">
        <v>2.4390000000000001</v>
      </c>
      <c r="I257" s="65">
        <v>1124</v>
      </c>
      <c r="J257" s="73">
        <f t="shared" si="84"/>
        <v>0.32869999999999999</v>
      </c>
      <c r="K257" s="65">
        <v>209</v>
      </c>
      <c r="L257" s="65">
        <v>1340</v>
      </c>
      <c r="M257" s="61">
        <v>137</v>
      </c>
      <c r="N257" s="41">
        <f t="shared" si="85"/>
        <v>15.597</v>
      </c>
      <c r="O257" s="41">
        <f t="shared" si="86"/>
        <v>10.2239</v>
      </c>
      <c r="P257" s="3">
        <v>1640</v>
      </c>
      <c r="Q257" s="3">
        <v>1986</v>
      </c>
      <c r="R257" s="3">
        <v>2125</v>
      </c>
      <c r="S257" s="3">
        <v>2337</v>
      </c>
      <c r="T257" s="74">
        <v>3263</v>
      </c>
      <c r="U257" s="74">
        <f t="shared" si="87"/>
        <v>3263</v>
      </c>
      <c r="V257" s="42">
        <f t="shared" si="88"/>
        <v>0</v>
      </c>
      <c r="W257" s="68">
        <v>3151690</v>
      </c>
      <c r="X257" s="69">
        <v>2469581</v>
      </c>
      <c r="Y257" s="8">
        <v>5.6109240660574491</v>
      </c>
      <c r="Z257" s="37">
        <f t="shared" si="89"/>
        <v>581.54409999999996</v>
      </c>
      <c r="AA257" s="65">
        <f t="shared" si="90"/>
        <v>0</v>
      </c>
      <c r="AB257" s="34">
        <f t="shared" si="91"/>
        <v>0.43202299999999999</v>
      </c>
      <c r="AC257" s="34" t="str">
        <f t="shared" si="92"/>
        <v/>
      </c>
      <c r="AD257" s="65" t="str">
        <f t="shared" si="93"/>
        <v/>
      </c>
      <c r="AE257" s="65" t="str">
        <f t="shared" si="94"/>
        <v/>
      </c>
      <c r="AF257" s="65" t="str">
        <f t="shared" si="95"/>
        <v/>
      </c>
      <c r="AG257" s="65">
        <f t="shared" si="111"/>
        <v>597.85092550000002</v>
      </c>
      <c r="AH257" s="34" t="str">
        <f t="shared" si="96"/>
        <v/>
      </c>
      <c r="AI257" s="34" t="str">
        <f t="shared" si="97"/>
        <v/>
      </c>
      <c r="AJ257" s="65" t="str">
        <f t="shared" si="98"/>
        <v/>
      </c>
      <c r="AK257" s="37" t="str">
        <f t="shared" si="99"/>
        <v/>
      </c>
      <c r="AL257" s="14">
        <f t="shared" si="100"/>
        <v>597.85</v>
      </c>
      <c r="AM257" s="42">
        <f t="shared" si="101"/>
        <v>666.93</v>
      </c>
      <c r="AN257" s="60">
        <f t="shared" si="102"/>
        <v>919298</v>
      </c>
      <c r="AO257" s="43">
        <f t="shared" si="103"/>
        <v>4.6442910472681925E-2</v>
      </c>
      <c r="AP257" s="66">
        <f t="shared" si="104"/>
        <v>12763.208441550083</v>
      </c>
      <c r="AQ257" s="18">
        <v>0</v>
      </c>
      <c r="AR257" s="66">
        <f t="shared" si="105"/>
        <v>657246</v>
      </c>
      <c r="AS257" s="38">
        <f t="shared" si="106"/>
        <v>34200</v>
      </c>
      <c r="AT257" s="38">
        <f t="shared" si="107"/>
        <v>123479.05</v>
      </c>
      <c r="AU257" s="66">
        <f t="shared" si="108"/>
        <v>610283</v>
      </c>
      <c r="AV257" s="20">
        <f t="shared" si="109"/>
        <v>657246</v>
      </c>
      <c r="AX257" s="65">
        <f t="shared" si="110"/>
        <v>1</v>
      </c>
    </row>
    <row r="258" spans="1:50" ht="15" customHeight="1">
      <c r="A258" s="2">
        <v>26</v>
      </c>
      <c r="B258" s="2">
        <v>100</v>
      </c>
      <c r="C258" s="1" t="s">
        <v>26</v>
      </c>
      <c r="D258" s="35">
        <v>126347</v>
      </c>
      <c r="E258" s="66">
        <v>0</v>
      </c>
      <c r="F258" s="7">
        <v>446</v>
      </c>
      <c r="G258" s="66">
        <v>448</v>
      </c>
      <c r="H258" s="63">
        <v>2.2400000000000002</v>
      </c>
      <c r="I258" s="65">
        <v>271</v>
      </c>
      <c r="J258" s="73">
        <f t="shared" si="84"/>
        <v>0.60489999999999999</v>
      </c>
      <c r="K258" s="65">
        <v>63</v>
      </c>
      <c r="L258" s="65">
        <v>226</v>
      </c>
      <c r="M258" s="61">
        <v>54</v>
      </c>
      <c r="N258" s="41">
        <f t="shared" si="85"/>
        <v>27.876099999999997</v>
      </c>
      <c r="O258" s="41">
        <f t="shared" si="86"/>
        <v>23.893800000000002</v>
      </c>
      <c r="P258" s="3">
        <v>415</v>
      </c>
      <c r="Q258" s="3">
        <v>486</v>
      </c>
      <c r="R258" s="3">
        <v>469</v>
      </c>
      <c r="S258" s="3">
        <v>472</v>
      </c>
      <c r="T258" s="75">
        <v>446</v>
      </c>
      <c r="U258" s="74">
        <f t="shared" si="87"/>
        <v>486</v>
      </c>
      <c r="V258" s="42">
        <f t="shared" si="88"/>
        <v>7.82</v>
      </c>
      <c r="W258" s="68">
        <v>199359</v>
      </c>
      <c r="X258" s="69">
        <v>219566</v>
      </c>
      <c r="Y258" s="8">
        <v>0.58391969383641928</v>
      </c>
      <c r="Z258" s="37">
        <f t="shared" si="89"/>
        <v>763.80370000000005</v>
      </c>
      <c r="AA258" s="65">
        <f t="shared" si="90"/>
        <v>0</v>
      </c>
      <c r="AB258" s="34">
        <f t="shared" si="91"/>
        <v>0.43202299999999999</v>
      </c>
      <c r="AC258" s="34" t="str">
        <f t="shared" si="92"/>
        <v/>
      </c>
      <c r="AD258" s="65" t="str">
        <f t="shared" si="93"/>
        <v/>
      </c>
      <c r="AE258" s="65">
        <f t="shared" si="94"/>
        <v>537.71600000000001</v>
      </c>
      <c r="AF258" s="65">
        <f t="shared" si="95"/>
        <v>537.71600000000001</v>
      </c>
      <c r="AG258" s="65">
        <f t="shared" si="111"/>
        <v>0</v>
      </c>
      <c r="AH258" s="34" t="str">
        <f t="shared" si="96"/>
        <v/>
      </c>
      <c r="AI258" s="34" t="str">
        <f t="shared" si="97"/>
        <v/>
      </c>
      <c r="AJ258" s="65" t="str">
        <f t="shared" si="98"/>
        <v/>
      </c>
      <c r="AK258" s="37" t="str">
        <f t="shared" si="99"/>
        <v/>
      </c>
      <c r="AL258" s="14">
        <f t="shared" si="100"/>
        <v>537.72</v>
      </c>
      <c r="AM258" s="42">
        <f t="shared" si="101"/>
        <v>599.85</v>
      </c>
      <c r="AN258" s="60">
        <f t="shared" si="102"/>
        <v>182605</v>
      </c>
      <c r="AO258" s="43">
        <f t="shared" si="103"/>
        <v>4.6442910472681925E-2</v>
      </c>
      <c r="AP258" s="66">
        <f t="shared" si="104"/>
        <v>2612.7852573721398</v>
      </c>
      <c r="AQ258" s="18">
        <v>0</v>
      </c>
      <c r="AR258" s="66">
        <f t="shared" si="105"/>
        <v>128960</v>
      </c>
      <c r="AS258" s="38">
        <f t="shared" si="106"/>
        <v>4480</v>
      </c>
      <c r="AT258" s="38">
        <f t="shared" si="107"/>
        <v>10978.300000000001</v>
      </c>
      <c r="AU258" s="66">
        <f t="shared" si="108"/>
        <v>121867</v>
      </c>
      <c r="AV258" s="20">
        <f t="shared" si="109"/>
        <v>128960</v>
      </c>
      <c r="AX258" s="65">
        <f t="shared" si="110"/>
        <v>1</v>
      </c>
    </row>
    <row r="259" spans="1:50" ht="15" customHeight="1">
      <c r="A259" s="2">
        <v>26</v>
      </c>
      <c r="B259" s="2">
        <v>200</v>
      </c>
      <c r="C259" s="1" t="s">
        <v>41</v>
      </c>
      <c r="D259" s="35">
        <v>84443</v>
      </c>
      <c r="E259" s="66">
        <v>0</v>
      </c>
      <c r="F259" s="7">
        <v>415</v>
      </c>
      <c r="G259" s="66">
        <v>414</v>
      </c>
      <c r="H259" s="63">
        <v>2.282</v>
      </c>
      <c r="I259" s="65">
        <v>253</v>
      </c>
      <c r="J259" s="73">
        <f t="shared" si="84"/>
        <v>0.61109999999999998</v>
      </c>
      <c r="K259" s="65">
        <v>75</v>
      </c>
      <c r="L259" s="65">
        <v>197</v>
      </c>
      <c r="M259" s="61">
        <v>34</v>
      </c>
      <c r="N259" s="41">
        <f t="shared" si="85"/>
        <v>38.071100000000001</v>
      </c>
      <c r="O259" s="41">
        <f t="shared" si="86"/>
        <v>17.258900000000001</v>
      </c>
      <c r="P259" s="3">
        <v>342</v>
      </c>
      <c r="Q259" s="3">
        <v>388</v>
      </c>
      <c r="R259" s="3">
        <v>350</v>
      </c>
      <c r="S259" s="3">
        <v>355</v>
      </c>
      <c r="T259" s="75">
        <v>415</v>
      </c>
      <c r="U259" s="74">
        <f t="shared" si="87"/>
        <v>415</v>
      </c>
      <c r="V259" s="42">
        <f t="shared" si="88"/>
        <v>0.24</v>
      </c>
      <c r="W259" s="68">
        <v>236179</v>
      </c>
      <c r="X259" s="69">
        <v>176407</v>
      </c>
      <c r="Y259" s="8">
        <v>2.1042916028954575</v>
      </c>
      <c r="Z259" s="37">
        <f t="shared" si="89"/>
        <v>197.21600000000001</v>
      </c>
      <c r="AA259" s="65">
        <f t="shared" si="90"/>
        <v>0</v>
      </c>
      <c r="AB259" s="34">
        <f t="shared" si="91"/>
        <v>0.43202299999999999</v>
      </c>
      <c r="AC259" s="34" t="str">
        <f t="shared" si="92"/>
        <v/>
      </c>
      <c r="AD259" s="65" t="str">
        <f t="shared" si="93"/>
        <v/>
      </c>
      <c r="AE259" s="65">
        <f t="shared" si="94"/>
        <v>525.23800000000006</v>
      </c>
      <c r="AF259" s="65">
        <f t="shared" si="95"/>
        <v>525.23800000000006</v>
      </c>
      <c r="AG259" s="65">
        <f t="shared" si="111"/>
        <v>0</v>
      </c>
      <c r="AH259" s="34" t="str">
        <f t="shared" si="96"/>
        <v/>
      </c>
      <c r="AI259" s="34" t="str">
        <f t="shared" si="97"/>
        <v/>
      </c>
      <c r="AJ259" s="65" t="str">
        <f t="shared" si="98"/>
        <v/>
      </c>
      <c r="AK259" s="37" t="str">
        <f t="shared" si="99"/>
        <v/>
      </c>
      <c r="AL259" s="14">
        <f t="shared" si="100"/>
        <v>525.24</v>
      </c>
      <c r="AM259" s="42">
        <f t="shared" si="101"/>
        <v>585.92999999999995</v>
      </c>
      <c r="AN259" s="60">
        <f t="shared" si="102"/>
        <v>140540</v>
      </c>
      <c r="AO259" s="43">
        <f t="shared" si="103"/>
        <v>4.6442910472681925E-2</v>
      </c>
      <c r="AP259" s="66">
        <f t="shared" si="104"/>
        <v>2605.3079487860377</v>
      </c>
      <c r="AQ259" s="18">
        <v>0</v>
      </c>
      <c r="AR259" s="66">
        <f t="shared" si="105"/>
        <v>87048</v>
      </c>
      <c r="AS259" s="38">
        <f t="shared" si="106"/>
        <v>4140</v>
      </c>
      <c r="AT259" s="38">
        <f t="shared" si="107"/>
        <v>8820.35</v>
      </c>
      <c r="AU259" s="66">
        <f t="shared" si="108"/>
        <v>80303</v>
      </c>
      <c r="AV259" s="20">
        <f t="shared" si="109"/>
        <v>87048</v>
      </c>
      <c r="AX259" s="65">
        <f t="shared" si="110"/>
        <v>1</v>
      </c>
    </row>
    <row r="260" spans="1:50" ht="15" customHeight="1">
      <c r="A260" s="2">
        <v>26</v>
      </c>
      <c r="B260" s="2">
        <v>300</v>
      </c>
      <c r="C260" s="1" t="s">
        <v>231</v>
      </c>
      <c r="D260" s="35">
        <v>422913</v>
      </c>
      <c r="E260" s="66">
        <v>0</v>
      </c>
      <c r="F260" s="7">
        <v>1176</v>
      </c>
      <c r="G260" s="66">
        <v>1172</v>
      </c>
      <c r="H260" s="63">
        <v>2.1309999999999998</v>
      </c>
      <c r="I260" s="65">
        <v>808</v>
      </c>
      <c r="J260" s="73">
        <f t="shared" si="84"/>
        <v>0.68940000000000001</v>
      </c>
      <c r="K260" s="65">
        <v>233</v>
      </c>
      <c r="L260" s="65">
        <v>677</v>
      </c>
      <c r="M260" s="61">
        <v>224</v>
      </c>
      <c r="N260" s="41">
        <f t="shared" si="85"/>
        <v>34.416499999999999</v>
      </c>
      <c r="O260" s="41">
        <f t="shared" si="86"/>
        <v>33.0871</v>
      </c>
      <c r="P260" s="3">
        <v>1484</v>
      </c>
      <c r="Q260" s="3">
        <v>1358</v>
      </c>
      <c r="R260" s="3">
        <v>1186</v>
      </c>
      <c r="S260" s="3">
        <v>1275</v>
      </c>
      <c r="T260" s="74">
        <v>1176</v>
      </c>
      <c r="U260" s="74">
        <f t="shared" si="87"/>
        <v>1484</v>
      </c>
      <c r="V260" s="42">
        <f t="shared" si="88"/>
        <v>21.02</v>
      </c>
      <c r="W260" s="68">
        <v>475323</v>
      </c>
      <c r="X260" s="69">
        <v>721417</v>
      </c>
      <c r="Y260" s="8">
        <v>1.711588625121043</v>
      </c>
      <c r="Z260" s="37">
        <f t="shared" si="89"/>
        <v>687.08100000000002</v>
      </c>
      <c r="AA260" s="65">
        <f t="shared" si="90"/>
        <v>0</v>
      </c>
      <c r="AB260" s="34">
        <f t="shared" si="91"/>
        <v>0.43202299999999999</v>
      </c>
      <c r="AC260" s="34" t="str">
        <f t="shared" si="92"/>
        <v/>
      </c>
      <c r="AD260" s="65" t="str">
        <f t="shared" si="93"/>
        <v/>
      </c>
      <c r="AE260" s="65">
        <f t="shared" si="94"/>
        <v>803.42399999999998</v>
      </c>
      <c r="AF260" s="65">
        <f t="shared" si="95"/>
        <v>630</v>
      </c>
      <c r="AG260" s="65">
        <f t="shared" si="111"/>
        <v>0</v>
      </c>
      <c r="AH260" s="34" t="str">
        <f t="shared" si="96"/>
        <v/>
      </c>
      <c r="AI260" s="34" t="str">
        <f t="shared" si="97"/>
        <v/>
      </c>
      <c r="AJ260" s="65" t="str">
        <f t="shared" si="98"/>
        <v/>
      </c>
      <c r="AK260" s="37" t="str">
        <f t="shared" si="99"/>
        <v/>
      </c>
      <c r="AL260" s="14">
        <f t="shared" si="100"/>
        <v>630</v>
      </c>
      <c r="AM260" s="42">
        <f t="shared" si="101"/>
        <v>702.8</v>
      </c>
      <c r="AN260" s="60">
        <f t="shared" si="102"/>
        <v>618331</v>
      </c>
      <c r="AO260" s="43">
        <f t="shared" si="103"/>
        <v>4.6442910472681925E-2</v>
      </c>
      <c r="AP260" s="66">
        <f t="shared" si="104"/>
        <v>9075.780678750556</v>
      </c>
      <c r="AQ260" s="18">
        <v>0</v>
      </c>
      <c r="AR260" s="66">
        <f t="shared" si="105"/>
        <v>431989</v>
      </c>
      <c r="AS260" s="38">
        <f t="shared" si="106"/>
        <v>11720</v>
      </c>
      <c r="AT260" s="38">
        <f t="shared" si="107"/>
        <v>36070.85</v>
      </c>
      <c r="AU260" s="66">
        <f t="shared" si="108"/>
        <v>411193</v>
      </c>
      <c r="AV260" s="20">
        <f t="shared" si="109"/>
        <v>431989</v>
      </c>
      <c r="AX260" s="65">
        <f t="shared" si="110"/>
        <v>1</v>
      </c>
    </row>
    <row r="261" spans="1:50" ht="15" customHeight="1">
      <c r="A261" s="2">
        <v>26</v>
      </c>
      <c r="B261" s="2">
        <v>500</v>
      </c>
      <c r="C261" s="1" t="s">
        <v>356</v>
      </c>
      <c r="D261" s="35">
        <v>121301</v>
      </c>
      <c r="E261" s="66">
        <v>0</v>
      </c>
      <c r="F261" s="7">
        <v>437</v>
      </c>
      <c r="G261" s="66">
        <v>433</v>
      </c>
      <c r="H261" s="63">
        <v>1.9770000000000001</v>
      </c>
      <c r="I261" s="65">
        <v>68</v>
      </c>
      <c r="J261" s="73">
        <f t="shared" si="84"/>
        <v>0.157</v>
      </c>
      <c r="K261" s="65">
        <v>59</v>
      </c>
      <c r="L261" s="65">
        <v>293</v>
      </c>
      <c r="M261" s="61">
        <v>80</v>
      </c>
      <c r="N261" s="41">
        <f t="shared" si="85"/>
        <v>20.136499999999998</v>
      </c>
      <c r="O261" s="41">
        <f t="shared" si="86"/>
        <v>27.303799999999999</v>
      </c>
      <c r="P261" s="3">
        <v>619</v>
      </c>
      <c r="Q261" s="3">
        <v>600</v>
      </c>
      <c r="R261" s="3">
        <v>485</v>
      </c>
      <c r="S261" s="3">
        <v>452</v>
      </c>
      <c r="T261" s="75">
        <v>437</v>
      </c>
      <c r="U261" s="74">
        <f t="shared" si="87"/>
        <v>619</v>
      </c>
      <c r="V261" s="42">
        <f t="shared" si="88"/>
        <v>30.05</v>
      </c>
      <c r="W261" s="68">
        <v>201551</v>
      </c>
      <c r="X261" s="69">
        <v>260840</v>
      </c>
      <c r="Y261" s="8">
        <v>1.0738721569366345</v>
      </c>
      <c r="Z261" s="37">
        <f t="shared" si="89"/>
        <v>406.93860000000001</v>
      </c>
      <c r="AA261" s="65">
        <f t="shared" si="90"/>
        <v>0</v>
      </c>
      <c r="AB261" s="34">
        <f t="shared" si="91"/>
        <v>0.43202299999999999</v>
      </c>
      <c r="AC261" s="34" t="str">
        <f t="shared" si="92"/>
        <v/>
      </c>
      <c r="AD261" s="65" t="str">
        <f t="shared" si="93"/>
        <v/>
      </c>
      <c r="AE261" s="65">
        <f t="shared" si="94"/>
        <v>532.21100000000001</v>
      </c>
      <c r="AF261" s="65">
        <f t="shared" si="95"/>
        <v>532.21100000000001</v>
      </c>
      <c r="AG261" s="65">
        <f t="shared" si="111"/>
        <v>0</v>
      </c>
      <c r="AH261" s="34" t="str">
        <f t="shared" si="96"/>
        <v/>
      </c>
      <c r="AI261" s="34" t="str">
        <f t="shared" si="97"/>
        <v/>
      </c>
      <c r="AJ261" s="65" t="str">
        <f t="shared" si="98"/>
        <v/>
      </c>
      <c r="AK261" s="37" t="str">
        <f t="shared" si="99"/>
        <v/>
      </c>
      <c r="AL261" s="14">
        <f t="shared" si="100"/>
        <v>532.21</v>
      </c>
      <c r="AM261" s="42">
        <f t="shared" si="101"/>
        <v>593.71</v>
      </c>
      <c r="AN261" s="60">
        <f t="shared" si="102"/>
        <v>170002</v>
      </c>
      <c r="AO261" s="43">
        <f t="shared" si="103"/>
        <v>4.6442910472681925E-2</v>
      </c>
      <c r="AP261" s="66">
        <f t="shared" si="104"/>
        <v>2261.8161829300825</v>
      </c>
      <c r="AQ261" s="18">
        <v>0</v>
      </c>
      <c r="AR261" s="66">
        <f t="shared" si="105"/>
        <v>123563</v>
      </c>
      <c r="AS261" s="38">
        <f t="shared" si="106"/>
        <v>4330</v>
      </c>
      <c r="AT261" s="38">
        <f t="shared" si="107"/>
        <v>13042</v>
      </c>
      <c r="AU261" s="66">
        <f t="shared" si="108"/>
        <v>116971</v>
      </c>
      <c r="AV261" s="20">
        <f t="shared" si="109"/>
        <v>123563</v>
      </c>
      <c r="AX261" s="65">
        <f t="shared" si="110"/>
        <v>1</v>
      </c>
    </row>
    <row r="262" spans="1:50" ht="15" customHeight="1">
      <c r="A262" s="2">
        <v>26</v>
      </c>
      <c r="B262" s="2">
        <v>600</v>
      </c>
      <c r="C262" s="1" t="s">
        <v>367</v>
      </c>
      <c r="D262" s="35">
        <v>198738</v>
      </c>
      <c r="E262" s="66">
        <v>0</v>
      </c>
      <c r="F262" s="7">
        <v>681</v>
      </c>
      <c r="G262" s="66">
        <v>656</v>
      </c>
      <c r="H262" s="63">
        <v>2.2250000000000001</v>
      </c>
      <c r="I262" s="65">
        <v>133</v>
      </c>
      <c r="J262" s="73">
        <f t="shared" si="84"/>
        <v>0.20269999999999999</v>
      </c>
      <c r="K262" s="65">
        <v>81</v>
      </c>
      <c r="L262" s="65">
        <v>299</v>
      </c>
      <c r="M262" s="61">
        <v>71</v>
      </c>
      <c r="N262" s="41">
        <f t="shared" si="85"/>
        <v>27.090299999999999</v>
      </c>
      <c r="O262" s="41">
        <f t="shared" si="86"/>
        <v>23.745799999999999</v>
      </c>
      <c r="P262" s="3">
        <v>627</v>
      </c>
      <c r="Q262" s="3">
        <v>631</v>
      </c>
      <c r="R262" s="3">
        <v>576</v>
      </c>
      <c r="S262" s="3">
        <v>672</v>
      </c>
      <c r="T262" s="75">
        <v>681</v>
      </c>
      <c r="U262" s="74">
        <f t="shared" si="87"/>
        <v>681</v>
      </c>
      <c r="V262" s="42">
        <f t="shared" si="88"/>
        <v>3.67</v>
      </c>
      <c r="W262" s="68">
        <v>345806</v>
      </c>
      <c r="X262" s="69">
        <v>162868</v>
      </c>
      <c r="Y262" s="8">
        <v>2.0729397201840318</v>
      </c>
      <c r="Z262" s="37">
        <f t="shared" si="89"/>
        <v>328.51900000000001</v>
      </c>
      <c r="AA262" s="65">
        <f t="shared" si="90"/>
        <v>0</v>
      </c>
      <c r="AB262" s="34">
        <f t="shared" si="91"/>
        <v>0.43202299999999999</v>
      </c>
      <c r="AC262" s="34" t="str">
        <f t="shared" si="92"/>
        <v/>
      </c>
      <c r="AD262" s="65" t="str">
        <f t="shared" si="93"/>
        <v/>
      </c>
      <c r="AE262" s="65">
        <f t="shared" si="94"/>
        <v>614.05200000000002</v>
      </c>
      <c r="AF262" s="65">
        <f t="shared" si="95"/>
        <v>614.05200000000002</v>
      </c>
      <c r="AG262" s="65">
        <f t="shared" si="111"/>
        <v>0</v>
      </c>
      <c r="AH262" s="34" t="str">
        <f t="shared" si="96"/>
        <v/>
      </c>
      <c r="AI262" s="34" t="str">
        <f t="shared" si="97"/>
        <v/>
      </c>
      <c r="AJ262" s="65" t="str">
        <f t="shared" si="98"/>
        <v/>
      </c>
      <c r="AK262" s="37" t="str">
        <f t="shared" si="99"/>
        <v/>
      </c>
      <c r="AL262" s="14">
        <f t="shared" si="100"/>
        <v>614.04999999999995</v>
      </c>
      <c r="AM262" s="42">
        <f t="shared" si="101"/>
        <v>685</v>
      </c>
      <c r="AN262" s="60">
        <f t="shared" si="102"/>
        <v>299964</v>
      </c>
      <c r="AO262" s="43">
        <f t="shared" si="103"/>
        <v>4.6442910472681925E-2</v>
      </c>
      <c r="AP262" s="66">
        <f t="shared" si="104"/>
        <v>4701.2300555077009</v>
      </c>
      <c r="AQ262" s="18">
        <v>0</v>
      </c>
      <c r="AR262" s="66">
        <f t="shared" si="105"/>
        <v>203439</v>
      </c>
      <c r="AS262" s="38">
        <f t="shared" si="106"/>
        <v>6560</v>
      </c>
      <c r="AT262" s="38">
        <f t="shared" si="107"/>
        <v>8143.4000000000005</v>
      </c>
      <c r="AU262" s="66">
        <f t="shared" si="108"/>
        <v>192178</v>
      </c>
      <c r="AV262" s="20">
        <f t="shared" si="109"/>
        <v>203439</v>
      </c>
      <c r="AX262" s="65">
        <f t="shared" si="110"/>
        <v>1</v>
      </c>
    </row>
    <row r="263" spans="1:50" ht="15" customHeight="1">
      <c r="A263" s="2">
        <v>26</v>
      </c>
      <c r="B263" s="2">
        <v>700</v>
      </c>
      <c r="C263" s="1" t="s">
        <v>571</v>
      </c>
      <c r="D263" s="35">
        <v>13057</v>
      </c>
      <c r="E263" s="66">
        <v>0</v>
      </c>
      <c r="F263" s="7">
        <v>70</v>
      </c>
      <c r="G263" s="66">
        <v>71</v>
      </c>
      <c r="H263" s="63">
        <v>2.448</v>
      </c>
      <c r="I263" s="65"/>
      <c r="J263" s="73">
        <f t="shared" si="84"/>
        <v>0</v>
      </c>
      <c r="K263" s="65">
        <v>23</v>
      </c>
      <c r="L263" s="65">
        <v>30</v>
      </c>
      <c r="M263" s="61">
        <v>5</v>
      </c>
      <c r="N263" s="41">
        <f t="shared" si="85"/>
        <v>76.666699999999992</v>
      </c>
      <c r="O263" s="41">
        <f t="shared" si="86"/>
        <v>16.666700000000002</v>
      </c>
      <c r="P263" s="3">
        <v>137</v>
      </c>
      <c r="Q263" s="3">
        <v>124</v>
      </c>
      <c r="R263" s="3">
        <v>86</v>
      </c>
      <c r="S263" s="3">
        <v>59</v>
      </c>
      <c r="T263" s="75">
        <v>70</v>
      </c>
      <c r="U263" s="74">
        <f t="shared" si="87"/>
        <v>137</v>
      </c>
      <c r="V263" s="42">
        <f t="shared" si="88"/>
        <v>48.18</v>
      </c>
      <c r="W263" s="68">
        <v>55341</v>
      </c>
      <c r="X263" s="69">
        <v>25436</v>
      </c>
      <c r="Y263" s="8">
        <v>1.5565099143316494</v>
      </c>
      <c r="Z263" s="37">
        <f t="shared" si="89"/>
        <v>44.9724</v>
      </c>
      <c r="AA263" s="65">
        <f t="shared" si="90"/>
        <v>0</v>
      </c>
      <c r="AB263" s="34">
        <f t="shared" si="91"/>
        <v>0.43202299999999999</v>
      </c>
      <c r="AC263" s="34" t="str">
        <f t="shared" si="92"/>
        <v/>
      </c>
      <c r="AD263" s="65" t="str">
        <f t="shared" si="93"/>
        <v/>
      </c>
      <c r="AE263" s="65">
        <f t="shared" si="94"/>
        <v>410</v>
      </c>
      <c r="AF263" s="65">
        <f t="shared" si="95"/>
        <v>410</v>
      </c>
      <c r="AG263" s="65">
        <f t="shared" si="111"/>
        <v>0</v>
      </c>
      <c r="AH263" s="34" t="str">
        <f t="shared" si="96"/>
        <v/>
      </c>
      <c r="AI263" s="34" t="str">
        <f t="shared" si="97"/>
        <v/>
      </c>
      <c r="AJ263" s="65" t="str">
        <f t="shared" si="98"/>
        <v/>
      </c>
      <c r="AK263" s="37" t="str">
        <f t="shared" si="99"/>
        <v/>
      </c>
      <c r="AL263" s="14">
        <f t="shared" si="100"/>
        <v>410</v>
      </c>
      <c r="AM263" s="42">
        <f t="shared" si="101"/>
        <v>457.38</v>
      </c>
      <c r="AN263" s="60">
        <f t="shared" si="102"/>
        <v>8565</v>
      </c>
      <c r="AO263" s="43">
        <f t="shared" si="103"/>
        <v>4.6442910472681925E-2</v>
      </c>
      <c r="AP263" s="66">
        <f t="shared" si="104"/>
        <v>-208.62155384328722</v>
      </c>
      <c r="AQ263" s="18">
        <v>0</v>
      </c>
      <c r="AR263" s="66">
        <f t="shared" si="105"/>
        <v>8565</v>
      </c>
      <c r="AS263" s="38">
        <f t="shared" si="106"/>
        <v>710</v>
      </c>
      <c r="AT263" s="38">
        <f t="shared" si="107"/>
        <v>1271.8000000000002</v>
      </c>
      <c r="AU263" s="66">
        <f t="shared" si="108"/>
        <v>12347</v>
      </c>
      <c r="AV263" s="20">
        <f t="shared" si="109"/>
        <v>12347</v>
      </c>
      <c r="AX263" s="65">
        <f t="shared" si="110"/>
        <v>1</v>
      </c>
    </row>
    <row r="264" spans="1:50" ht="15" customHeight="1">
      <c r="A264" s="2">
        <v>26</v>
      </c>
      <c r="B264" s="2">
        <v>800</v>
      </c>
      <c r="C264" s="1" t="s">
        <v>814</v>
      </c>
      <c r="D264" s="35">
        <v>33727</v>
      </c>
      <c r="E264" s="66">
        <v>0</v>
      </c>
      <c r="F264" s="7">
        <v>167</v>
      </c>
      <c r="G264" s="66">
        <v>162</v>
      </c>
      <c r="H264" s="63">
        <v>2.16</v>
      </c>
      <c r="I264" s="65"/>
      <c r="J264" s="73">
        <f t="shared" si="84"/>
        <v>0</v>
      </c>
      <c r="K264" s="65">
        <v>39</v>
      </c>
      <c r="L264" s="65">
        <v>69</v>
      </c>
      <c r="M264" s="61">
        <v>18</v>
      </c>
      <c r="N264" s="41">
        <f t="shared" si="85"/>
        <v>56.521699999999996</v>
      </c>
      <c r="O264" s="41">
        <f t="shared" si="86"/>
        <v>26.087</v>
      </c>
      <c r="P264" s="3">
        <v>247</v>
      </c>
      <c r="Q264" s="3">
        <v>216</v>
      </c>
      <c r="R264" s="3">
        <v>159</v>
      </c>
      <c r="S264" s="3">
        <v>177</v>
      </c>
      <c r="T264" s="75">
        <v>167</v>
      </c>
      <c r="U264" s="74">
        <f t="shared" si="87"/>
        <v>247</v>
      </c>
      <c r="V264" s="42">
        <f t="shared" si="88"/>
        <v>34.409999999999997</v>
      </c>
      <c r="W264" s="68">
        <v>77194</v>
      </c>
      <c r="X264" s="69">
        <v>82873</v>
      </c>
      <c r="Y264" s="8">
        <v>1.0509790006749067</v>
      </c>
      <c r="Z264" s="37">
        <f t="shared" si="89"/>
        <v>158.89949999999999</v>
      </c>
      <c r="AA264" s="65">
        <f t="shared" si="90"/>
        <v>0</v>
      </c>
      <c r="AB264" s="34">
        <f t="shared" si="91"/>
        <v>0.43202299999999999</v>
      </c>
      <c r="AC264" s="34" t="str">
        <f t="shared" si="92"/>
        <v/>
      </c>
      <c r="AD264" s="65" t="str">
        <f t="shared" si="93"/>
        <v/>
      </c>
      <c r="AE264" s="65">
        <f t="shared" si="94"/>
        <v>432.75400000000002</v>
      </c>
      <c r="AF264" s="65">
        <f t="shared" si="95"/>
        <v>432.75400000000002</v>
      </c>
      <c r="AG264" s="65">
        <f t="shared" si="111"/>
        <v>0</v>
      </c>
      <c r="AH264" s="34" t="str">
        <f t="shared" si="96"/>
        <v/>
      </c>
      <c r="AI264" s="34" t="str">
        <f t="shared" si="97"/>
        <v/>
      </c>
      <c r="AJ264" s="65" t="str">
        <f t="shared" si="98"/>
        <v/>
      </c>
      <c r="AK264" s="37" t="str">
        <f t="shared" si="99"/>
        <v/>
      </c>
      <c r="AL264" s="14">
        <f t="shared" si="100"/>
        <v>432.75</v>
      </c>
      <c r="AM264" s="42">
        <f t="shared" si="101"/>
        <v>482.75</v>
      </c>
      <c r="AN264" s="60">
        <f t="shared" si="102"/>
        <v>44856</v>
      </c>
      <c r="AO264" s="43">
        <f t="shared" si="103"/>
        <v>4.6442910472681925E-2</v>
      </c>
      <c r="AP264" s="66">
        <f t="shared" si="104"/>
        <v>516.86315065047711</v>
      </c>
      <c r="AQ264" s="18">
        <v>0</v>
      </c>
      <c r="AR264" s="66">
        <f t="shared" si="105"/>
        <v>34244</v>
      </c>
      <c r="AS264" s="38">
        <f t="shared" si="106"/>
        <v>1620</v>
      </c>
      <c r="AT264" s="38">
        <f t="shared" si="107"/>
        <v>4143.6500000000005</v>
      </c>
      <c r="AU264" s="66">
        <f t="shared" si="108"/>
        <v>32107</v>
      </c>
      <c r="AV264" s="20">
        <f t="shared" si="109"/>
        <v>34244</v>
      </c>
      <c r="AX264" s="65">
        <f t="shared" si="110"/>
        <v>1</v>
      </c>
    </row>
    <row r="265" spans="1:50" ht="15" customHeight="1">
      <c r="A265" s="2">
        <v>27</v>
      </c>
      <c r="B265" s="2">
        <v>100</v>
      </c>
      <c r="C265" s="1" t="s">
        <v>93</v>
      </c>
      <c r="D265" s="35">
        <v>2133876</v>
      </c>
      <c r="E265" s="66">
        <v>0</v>
      </c>
      <c r="F265" s="7">
        <v>30104</v>
      </c>
      <c r="G265" s="66">
        <v>32299</v>
      </c>
      <c r="H265" s="63">
        <v>2.839</v>
      </c>
      <c r="I265" s="65">
        <v>15091</v>
      </c>
      <c r="J265" s="73">
        <f t="shared" si="84"/>
        <v>0.4672</v>
      </c>
      <c r="K265" s="65">
        <v>267</v>
      </c>
      <c r="L265" s="65">
        <v>11008</v>
      </c>
      <c r="M265" s="61">
        <v>7272</v>
      </c>
      <c r="N265" s="41">
        <f t="shared" si="85"/>
        <v>2.4255</v>
      </c>
      <c r="O265" s="41">
        <f t="shared" si="86"/>
        <v>66.061000000000007</v>
      </c>
      <c r="P265" s="3">
        <v>35173</v>
      </c>
      <c r="Q265" s="3">
        <v>31230</v>
      </c>
      <c r="R265" s="3">
        <v>28887</v>
      </c>
      <c r="S265" s="3">
        <v>29172</v>
      </c>
      <c r="T265" s="74">
        <v>30104</v>
      </c>
      <c r="U265" s="74">
        <f t="shared" si="87"/>
        <v>35173</v>
      </c>
      <c r="V265" s="42">
        <f t="shared" si="88"/>
        <v>8.17</v>
      </c>
      <c r="W265" s="68">
        <v>29695439</v>
      </c>
      <c r="X265" s="69">
        <v>18464338</v>
      </c>
      <c r="Y265" s="8">
        <v>8.3318891824981431</v>
      </c>
      <c r="Z265" s="37">
        <f t="shared" si="89"/>
        <v>3613.1061</v>
      </c>
      <c r="AA265" s="65">
        <f t="shared" si="90"/>
        <v>0</v>
      </c>
      <c r="AB265" s="34">
        <f t="shared" si="91"/>
        <v>0.43202299999999999</v>
      </c>
      <c r="AC265" s="34" t="str">
        <f t="shared" si="92"/>
        <v/>
      </c>
      <c r="AD265" s="65" t="str">
        <f t="shared" si="93"/>
        <v/>
      </c>
      <c r="AE265" s="65" t="str">
        <f t="shared" si="94"/>
        <v/>
      </c>
      <c r="AF265" s="65" t="str">
        <f t="shared" si="95"/>
        <v/>
      </c>
      <c r="AG265" s="65">
        <f t="shared" si="111"/>
        <v>0</v>
      </c>
      <c r="AH265" s="34">
        <f t="shared" si="96"/>
        <v>504.89332624999992</v>
      </c>
      <c r="AI265" s="34" t="str">
        <f t="shared" si="97"/>
        <v/>
      </c>
      <c r="AJ265" s="65" t="str">
        <f t="shared" si="98"/>
        <v/>
      </c>
      <c r="AK265" s="37" t="str">
        <f t="shared" si="99"/>
        <v/>
      </c>
      <c r="AL265" s="14">
        <f t="shared" si="100"/>
        <v>504.89</v>
      </c>
      <c r="AM265" s="42">
        <f t="shared" si="101"/>
        <v>563.23</v>
      </c>
      <c r="AN265" s="60">
        <f t="shared" si="102"/>
        <v>5362653</v>
      </c>
      <c r="AO265" s="43">
        <f t="shared" si="103"/>
        <v>4.6442910472681925E-2</v>
      </c>
      <c r="AP265" s="66">
        <f t="shared" si="104"/>
        <v>149953.80114725453</v>
      </c>
      <c r="AQ265" s="18">
        <v>0</v>
      </c>
      <c r="AR265" s="66">
        <f t="shared" si="105"/>
        <v>2283830</v>
      </c>
      <c r="AS265" s="38">
        <f t="shared" si="106"/>
        <v>322990</v>
      </c>
      <c r="AT265" s="38">
        <f t="shared" si="107"/>
        <v>923216.9</v>
      </c>
      <c r="AU265" s="66">
        <f t="shared" si="108"/>
        <v>1810886</v>
      </c>
      <c r="AV265" s="20">
        <f t="shared" si="109"/>
        <v>2283830</v>
      </c>
      <c r="AX265" s="65">
        <f t="shared" si="110"/>
        <v>1</v>
      </c>
    </row>
    <row r="266" spans="1:50" ht="15" customHeight="1">
      <c r="A266" s="2">
        <v>27</v>
      </c>
      <c r="B266" s="2">
        <v>200</v>
      </c>
      <c r="C266" s="1" t="s">
        <v>128</v>
      </c>
      <c r="D266" s="35">
        <v>0</v>
      </c>
      <c r="E266" s="66">
        <v>0</v>
      </c>
      <c r="F266" s="7">
        <v>23089</v>
      </c>
      <c r="G266" s="66">
        <v>23927</v>
      </c>
      <c r="H266" s="63">
        <v>2.7749999999999999</v>
      </c>
      <c r="I266" s="65">
        <v>4134</v>
      </c>
      <c r="J266" s="73">
        <f t="shared" si="84"/>
        <v>0.17280000000000001</v>
      </c>
      <c r="K266" s="65">
        <v>161</v>
      </c>
      <c r="L266" s="65">
        <v>9066</v>
      </c>
      <c r="M266" s="61">
        <v>1215</v>
      </c>
      <c r="N266" s="41">
        <f t="shared" si="85"/>
        <v>1.7759</v>
      </c>
      <c r="O266" s="41">
        <f t="shared" si="86"/>
        <v>13.4017</v>
      </c>
      <c r="P266" s="3">
        <v>2275</v>
      </c>
      <c r="Q266" s="3">
        <v>9006</v>
      </c>
      <c r="R266" s="3">
        <v>16849</v>
      </c>
      <c r="S266" s="3">
        <v>22193</v>
      </c>
      <c r="T266" s="74">
        <v>23089</v>
      </c>
      <c r="U266" s="74">
        <f t="shared" si="87"/>
        <v>23089</v>
      </c>
      <c r="V266" s="42">
        <f t="shared" si="88"/>
        <v>0</v>
      </c>
      <c r="W266" s="68">
        <v>28333065</v>
      </c>
      <c r="X266" s="69">
        <v>10383946</v>
      </c>
      <c r="Y266" s="8">
        <v>8.7303524186212442</v>
      </c>
      <c r="Z266" s="37">
        <f t="shared" si="89"/>
        <v>2644.6813000000002</v>
      </c>
      <c r="AA266" s="65">
        <f t="shared" si="90"/>
        <v>0</v>
      </c>
      <c r="AB266" s="34">
        <f t="shared" si="91"/>
        <v>0.43202299999999999</v>
      </c>
      <c r="AC266" s="34" t="str">
        <f t="shared" si="92"/>
        <v/>
      </c>
      <c r="AD266" s="65" t="str">
        <f t="shared" si="93"/>
        <v/>
      </c>
      <c r="AE266" s="65" t="str">
        <f t="shared" si="94"/>
        <v/>
      </c>
      <c r="AF266" s="65" t="str">
        <f t="shared" si="95"/>
        <v/>
      </c>
      <c r="AG266" s="65">
        <f t="shared" si="111"/>
        <v>0</v>
      </c>
      <c r="AH266" s="34">
        <f t="shared" si="96"/>
        <v>406.44007295999995</v>
      </c>
      <c r="AI266" s="34" t="str">
        <f t="shared" si="97"/>
        <v/>
      </c>
      <c r="AJ266" s="65" t="str">
        <f t="shared" si="98"/>
        <v/>
      </c>
      <c r="AK266" s="37" t="str">
        <f t="shared" si="99"/>
        <v/>
      </c>
      <c r="AL266" s="14">
        <f t="shared" si="100"/>
        <v>406.44</v>
      </c>
      <c r="AM266" s="42">
        <f t="shared" si="101"/>
        <v>453.4</v>
      </c>
      <c r="AN266" s="60">
        <f t="shared" si="102"/>
        <v>0</v>
      </c>
      <c r="AO266" s="43">
        <f t="shared" si="103"/>
        <v>4.6442910472681925E-2</v>
      </c>
      <c r="AP266" s="66">
        <f t="shared" si="104"/>
        <v>0</v>
      </c>
      <c r="AQ266" s="18">
        <v>0</v>
      </c>
      <c r="AR266" s="66">
        <f t="shared" si="105"/>
        <v>0</v>
      </c>
      <c r="AS266" s="38">
        <f t="shared" si="106"/>
        <v>239270</v>
      </c>
      <c r="AT266" s="38">
        <f t="shared" si="107"/>
        <v>519197.30000000005</v>
      </c>
      <c r="AU266" s="66">
        <f t="shared" si="108"/>
        <v>-239270</v>
      </c>
      <c r="AV266" s="20">
        <f t="shared" si="109"/>
        <v>0</v>
      </c>
      <c r="AX266" s="65">
        <f t="shared" si="110"/>
        <v>0</v>
      </c>
    </row>
    <row r="267" spans="1:50" ht="15" customHeight="1">
      <c r="A267" s="2">
        <v>27</v>
      </c>
      <c r="B267" s="2">
        <v>300</v>
      </c>
      <c r="C267" s="1" t="s">
        <v>177</v>
      </c>
      <c r="D267" s="35">
        <v>1745604</v>
      </c>
      <c r="E267" s="66">
        <v>0</v>
      </c>
      <c r="F267" s="7">
        <v>22151</v>
      </c>
      <c r="G267" s="66">
        <v>23287</v>
      </c>
      <c r="H267" s="63">
        <v>2.4180000000000001</v>
      </c>
      <c r="I267" s="65">
        <v>3933</v>
      </c>
      <c r="J267" s="73">
        <f t="shared" si="84"/>
        <v>0.16889999999999999</v>
      </c>
      <c r="K267" s="65">
        <v>431</v>
      </c>
      <c r="L267" s="65">
        <v>9664</v>
      </c>
      <c r="M267" s="61">
        <v>6876</v>
      </c>
      <c r="N267" s="41">
        <f t="shared" si="85"/>
        <v>4.4599000000000002</v>
      </c>
      <c r="O267" s="41">
        <f t="shared" si="86"/>
        <v>71.150700000000001</v>
      </c>
      <c r="P267" s="3">
        <v>30925</v>
      </c>
      <c r="Q267" s="3">
        <v>25543</v>
      </c>
      <c r="R267" s="3">
        <v>23788</v>
      </c>
      <c r="S267" s="3">
        <v>22698</v>
      </c>
      <c r="T267" s="74">
        <v>22151</v>
      </c>
      <c r="U267" s="74">
        <f t="shared" si="87"/>
        <v>30925</v>
      </c>
      <c r="V267" s="42">
        <f t="shared" si="88"/>
        <v>24.7</v>
      </c>
      <c r="W267" s="68">
        <v>24334259</v>
      </c>
      <c r="X267" s="69">
        <v>11060391</v>
      </c>
      <c r="Y267" s="8">
        <v>5.8769731751652907</v>
      </c>
      <c r="Z267" s="37">
        <f t="shared" si="89"/>
        <v>3769.1170999999999</v>
      </c>
      <c r="AA267" s="65">
        <f t="shared" si="90"/>
        <v>0</v>
      </c>
      <c r="AB267" s="34">
        <f t="shared" si="91"/>
        <v>0.43202299999999999</v>
      </c>
      <c r="AC267" s="34" t="str">
        <f t="shared" si="92"/>
        <v/>
      </c>
      <c r="AD267" s="65" t="str">
        <f t="shared" si="93"/>
        <v/>
      </c>
      <c r="AE267" s="65" t="str">
        <f t="shared" si="94"/>
        <v/>
      </c>
      <c r="AF267" s="65" t="str">
        <f t="shared" si="95"/>
        <v/>
      </c>
      <c r="AG267" s="65">
        <f t="shared" si="111"/>
        <v>0</v>
      </c>
      <c r="AH267" s="34">
        <f t="shared" si="96"/>
        <v>461.15560038499996</v>
      </c>
      <c r="AI267" s="34" t="str">
        <f t="shared" si="97"/>
        <v/>
      </c>
      <c r="AJ267" s="65" t="str">
        <f t="shared" si="98"/>
        <v/>
      </c>
      <c r="AK267" s="37" t="str">
        <f t="shared" si="99"/>
        <v/>
      </c>
      <c r="AL267" s="14">
        <f t="shared" si="100"/>
        <v>461.16</v>
      </c>
      <c r="AM267" s="42">
        <f t="shared" si="101"/>
        <v>514.45000000000005</v>
      </c>
      <c r="AN267" s="60">
        <f t="shared" si="102"/>
        <v>1467038</v>
      </c>
      <c r="AO267" s="43">
        <f t="shared" si="103"/>
        <v>4.6442910472681925E-2</v>
      </c>
      <c r="AP267" s="66">
        <f t="shared" si="104"/>
        <v>-12937.415798733113</v>
      </c>
      <c r="AQ267" s="18">
        <v>0</v>
      </c>
      <c r="AR267" s="66">
        <f t="shared" si="105"/>
        <v>1467038</v>
      </c>
      <c r="AS267" s="38">
        <f t="shared" si="106"/>
        <v>232870</v>
      </c>
      <c r="AT267" s="38">
        <f t="shared" si="107"/>
        <v>553019.55000000005</v>
      </c>
      <c r="AU267" s="66">
        <f t="shared" si="108"/>
        <v>1512734</v>
      </c>
      <c r="AV267" s="20">
        <f t="shared" si="109"/>
        <v>1512734</v>
      </c>
      <c r="AX267" s="65">
        <f t="shared" si="110"/>
        <v>1</v>
      </c>
    </row>
    <row r="268" spans="1:50" ht="15" customHeight="1">
      <c r="A268" s="2">
        <v>27</v>
      </c>
      <c r="B268" s="2">
        <v>500</v>
      </c>
      <c r="C268" s="1" t="s">
        <v>190</v>
      </c>
      <c r="D268" s="35">
        <v>0</v>
      </c>
      <c r="E268" s="66">
        <v>0</v>
      </c>
      <c r="F268" s="7">
        <v>3642</v>
      </c>
      <c r="G268" s="66">
        <v>3878</v>
      </c>
      <c r="H268" s="63">
        <v>2.7210000000000001</v>
      </c>
      <c r="I268" s="65">
        <v>1099</v>
      </c>
      <c r="J268" s="73">
        <f t="shared" ref="J268:J331" si="112">ROUND(I268/G268,4)</f>
        <v>0.28339999999999999</v>
      </c>
      <c r="K268" s="65">
        <v>280</v>
      </c>
      <c r="L268" s="65">
        <v>1548</v>
      </c>
      <c r="M268" s="61">
        <v>717</v>
      </c>
      <c r="N268" s="41">
        <f t="shared" ref="N268:N331" si="113">ROUND(K268/L268,6)*100</f>
        <v>18.087900000000001</v>
      </c>
      <c r="O268" s="41">
        <f t="shared" ref="O268:O331" si="114">ROUND(M268/L268,6)*100</f>
        <v>46.317799999999998</v>
      </c>
      <c r="P268" s="3">
        <v>3853</v>
      </c>
      <c r="Q268" s="3">
        <v>3716</v>
      </c>
      <c r="R268" s="3">
        <v>3653</v>
      </c>
      <c r="S268" s="3">
        <v>3853</v>
      </c>
      <c r="T268" s="74">
        <v>3642</v>
      </c>
      <c r="U268" s="74">
        <f t="shared" ref="U268:U331" si="115">MAX(P268:T268)</f>
        <v>3853</v>
      </c>
      <c r="V268" s="42">
        <f t="shared" ref="V268:V331" si="116">ROUND(IF(100*(1-(G268/U268))&lt;0,0,100*(1-G268/U268)),2)</f>
        <v>0</v>
      </c>
      <c r="W268" s="68">
        <v>16240718</v>
      </c>
      <c r="X268" s="69">
        <v>2256363</v>
      </c>
      <c r="Y268" s="8">
        <v>2.4239278328702683</v>
      </c>
      <c r="Z268" s="37">
        <f t="shared" ref="Z268:Z331" si="117">ROUND(T268/Y268,4)</f>
        <v>1502.52</v>
      </c>
      <c r="AA268" s="65">
        <f t="shared" ref="AA268:AA331" si="118">IF((AND(G268&gt;=10000,Z268&lt;150)),100,IF(AND(G268&lt;10000,Z268&lt;30),200,0))</f>
        <v>0</v>
      </c>
      <c r="AB268" s="34">
        <f t="shared" ref="AB268:AB331" si="119">ROUND(X$11/W$11,6)</f>
        <v>0.43202299999999999</v>
      </c>
      <c r="AC268" s="34" t="str">
        <f t="shared" ref="AC268:AC331" si="120">IF(AND(2500&lt;=G268,G268&lt;3000),(G268-2500)*0.002,"")</f>
        <v/>
      </c>
      <c r="AD268" s="65" t="str">
        <f t="shared" ref="AD268:AD331" si="121">IF(AND(10000&lt;=G268,G268&lt;11000),(11000-G268)*0.001,"")</f>
        <v/>
      </c>
      <c r="AE268" s="65" t="str">
        <f t="shared" ref="AE268:AE331" si="122">IF(G268&lt;2500, 410+(0.367*MAX(0,(G268-100))+AA268),"")</f>
        <v/>
      </c>
      <c r="AF268" s="65" t="str">
        <f t="shared" ref="AF268:AF331" si="123">IF(AND(AE268&lt;&gt;"",AE268&gt;630+AA268),630+AA268,AE268)</f>
        <v/>
      </c>
      <c r="AG268" s="65">
        <f t="shared" si="111"/>
        <v>594.81111600999998</v>
      </c>
      <c r="AH268" s="34" t="str">
        <f t="shared" ref="AH268:AH331" si="124">IF(G268&gt;=10000,1.15*((4.59*N268)+(0.622*O268)+(169.415*J268)+AA268+307.664),"")</f>
        <v/>
      </c>
      <c r="AI268" s="34" t="str">
        <f t="shared" ref="AI268:AI331" si="125">IF(AND(2500&lt;=G268,G268&lt;3000),(AC268*AG268)+(630*(1-AC268)),"")</f>
        <v/>
      </c>
      <c r="AJ268" s="65" t="str">
        <f t="shared" ref="AJ268:AJ331" si="126">IF(AND(10000&lt;=G268,G268&lt;11000),(AD268*AG268)+(AH268*(1-AD268)),"")</f>
        <v/>
      </c>
      <c r="AK268" s="37" t="str">
        <f t="shared" ref="AK268:AK331" si="127">IF(AND(AC268="",AD268=""),"",1)</f>
        <v/>
      </c>
      <c r="AL268" s="14">
        <f t="shared" ref="AL268:AL331" si="128">ROUND(IF(AK268="",MAX(AF268,AG268,AH268),MAX(AI268,AJ268)),2)</f>
        <v>594.80999999999995</v>
      </c>
      <c r="AM268" s="42">
        <f t="shared" ref="AM268:AM331" si="129">ROUND(AL268*AM$2,2)</f>
        <v>663.54</v>
      </c>
      <c r="AN268" s="60">
        <f t="shared" ref="AN268:AN331" si="130">ROUND(IF((AM268*G268)-(W268*AB268)&lt;0,0,(AM268*G268)-(W268*AB268)),0)</f>
        <v>0</v>
      </c>
      <c r="AO268" s="43">
        <f t="shared" ref="AO268:AO331" si="131">$AO$11</f>
        <v>4.6442910472681925E-2</v>
      </c>
      <c r="AP268" s="66">
        <f t="shared" ref="AP268:AP331" si="132">(AN268-(D268-E268))*AO268</f>
        <v>0</v>
      </c>
      <c r="AQ268" s="18">
        <v>0</v>
      </c>
      <c r="AR268" s="66">
        <f t="shared" ref="AR268:AR331" si="133">ROUND(MAX(IF((D268-E268)&lt;AN268,D268-E268+AP268+AQ268,AN268+AQ268),0),0)</f>
        <v>0</v>
      </c>
      <c r="AS268" s="38">
        <f t="shared" ref="AS268:AS331" si="134">10*G268</f>
        <v>38780</v>
      </c>
      <c r="AT268" s="38">
        <f t="shared" ref="AT268:AT331" si="135">0.05*X268</f>
        <v>112818.15000000001</v>
      </c>
      <c r="AU268" s="66">
        <f t="shared" ref="AU268:AU331" si="136">ROUND(MAX(D268-(IF(AND(E268&gt;0,AQ268=0),E268,0))-MIN(AS268:AT268)),0)</f>
        <v>-38780</v>
      </c>
      <c r="AV268" s="20">
        <f t="shared" ref="AV268:AV331" si="137">MAX(AR268,AU268)</f>
        <v>0</v>
      </c>
      <c r="AX268" s="65">
        <f t="shared" ref="AX268:AX331" si="138">IF(AV268&gt;0,1,0)</f>
        <v>0</v>
      </c>
    </row>
    <row r="269" spans="1:50" ht="15" customHeight="1">
      <c r="A269" s="2">
        <v>27</v>
      </c>
      <c r="B269" s="2">
        <v>700</v>
      </c>
      <c r="C269" s="1" t="s">
        <v>227</v>
      </c>
      <c r="D269" s="35">
        <v>0</v>
      </c>
      <c r="E269" s="66">
        <v>0</v>
      </c>
      <c r="F269" s="7">
        <v>47941</v>
      </c>
      <c r="G269" s="66">
        <v>52535</v>
      </c>
      <c r="H269" s="63">
        <v>2.3149999999999999</v>
      </c>
      <c r="I269" s="65">
        <v>44266</v>
      </c>
      <c r="J269" s="73">
        <f t="shared" si="112"/>
        <v>0.84260000000000002</v>
      </c>
      <c r="K269" s="65">
        <v>1856</v>
      </c>
      <c r="L269" s="65">
        <v>22988</v>
      </c>
      <c r="M269" s="61">
        <v>10579</v>
      </c>
      <c r="N269" s="41">
        <f t="shared" si="113"/>
        <v>8.0738000000000003</v>
      </c>
      <c r="O269" s="41">
        <f t="shared" si="114"/>
        <v>46.0197</v>
      </c>
      <c r="P269" s="3">
        <v>44046</v>
      </c>
      <c r="Q269" s="3">
        <v>46073</v>
      </c>
      <c r="R269" s="3">
        <v>46070</v>
      </c>
      <c r="S269" s="3">
        <v>47425</v>
      </c>
      <c r="T269" s="74">
        <v>47941</v>
      </c>
      <c r="U269" s="74">
        <f t="shared" si="115"/>
        <v>47941</v>
      </c>
      <c r="V269" s="42">
        <f t="shared" si="116"/>
        <v>0</v>
      </c>
      <c r="W269" s="68">
        <v>142157310</v>
      </c>
      <c r="X269" s="69">
        <v>37272331</v>
      </c>
      <c r="Y269" s="8">
        <v>15.971536161557506</v>
      </c>
      <c r="Z269" s="37">
        <f t="shared" si="117"/>
        <v>3001.6523999999999</v>
      </c>
      <c r="AA269" s="65">
        <f t="shared" si="118"/>
        <v>0</v>
      </c>
      <c r="AB269" s="34">
        <f t="shared" si="119"/>
        <v>0.43202299999999999</v>
      </c>
      <c r="AC269" s="34" t="str">
        <f t="shared" si="120"/>
        <v/>
      </c>
      <c r="AD269" s="65" t="str">
        <f t="shared" si="121"/>
        <v/>
      </c>
      <c r="AE269" s="65" t="str">
        <f t="shared" si="122"/>
        <v/>
      </c>
      <c r="AF269" s="65" t="str">
        <f t="shared" si="123"/>
        <v/>
      </c>
      <c r="AG269" s="65">
        <f t="shared" ref="AG269:AG332" si="139">IF((AND(2500&lt;=G269,G269&lt;11000)),1.15*(572.62+(5.026*N269)-(53.768*H269)+(14.022*V269)+AA269),0)</f>
        <v>0</v>
      </c>
      <c r="AH269" s="34">
        <f t="shared" si="124"/>
        <v>593.51048556000001</v>
      </c>
      <c r="AI269" s="34" t="str">
        <f t="shared" si="125"/>
        <v/>
      </c>
      <c r="AJ269" s="65" t="str">
        <f t="shared" si="126"/>
        <v/>
      </c>
      <c r="AK269" s="37" t="str">
        <f t="shared" si="127"/>
        <v/>
      </c>
      <c r="AL269" s="14">
        <f t="shared" si="128"/>
        <v>593.51</v>
      </c>
      <c r="AM269" s="42">
        <f t="shared" si="129"/>
        <v>662.09</v>
      </c>
      <c r="AN269" s="60">
        <f t="shared" si="130"/>
        <v>0</v>
      </c>
      <c r="AO269" s="43">
        <f t="shared" si="131"/>
        <v>4.6442910472681925E-2</v>
      </c>
      <c r="AP269" s="66">
        <f t="shared" si="132"/>
        <v>0</v>
      </c>
      <c r="AQ269" s="18">
        <v>0</v>
      </c>
      <c r="AR269" s="66">
        <f t="shared" si="133"/>
        <v>0</v>
      </c>
      <c r="AS269" s="38">
        <f t="shared" si="134"/>
        <v>525350</v>
      </c>
      <c r="AT269" s="38">
        <f t="shared" si="135"/>
        <v>1863616.55</v>
      </c>
      <c r="AU269" s="66">
        <f t="shared" si="136"/>
        <v>-525350</v>
      </c>
      <c r="AV269" s="20">
        <f t="shared" si="137"/>
        <v>0</v>
      </c>
      <c r="AX269" s="65">
        <f t="shared" si="138"/>
        <v>0</v>
      </c>
    </row>
    <row r="270" spans="1:50" ht="15" customHeight="1">
      <c r="A270" s="2">
        <v>27</v>
      </c>
      <c r="B270" s="2">
        <v>900</v>
      </c>
      <c r="C270" s="1" t="s">
        <v>251</v>
      </c>
      <c r="D270" s="35">
        <v>0</v>
      </c>
      <c r="E270" s="66">
        <v>0</v>
      </c>
      <c r="F270" s="7">
        <v>2188</v>
      </c>
      <c r="G270" s="66">
        <v>2321</v>
      </c>
      <c r="H270" s="63">
        <v>1.93</v>
      </c>
      <c r="I270" s="65">
        <v>2011</v>
      </c>
      <c r="J270" s="73">
        <f t="shared" si="112"/>
        <v>0.86639999999999995</v>
      </c>
      <c r="K270" s="65">
        <v>287</v>
      </c>
      <c r="L270" s="65">
        <v>1272</v>
      </c>
      <c r="M270" s="61">
        <v>410</v>
      </c>
      <c r="N270" s="41">
        <f t="shared" si="113"/>
        <v>22.562899999999999</v>
      </c>
      <c r="O270" s="41">
        <f t="shared" si="114"/>
        <v>32.232699999999994</v>
      </c>
      <c r="P270" s="3">
        <v>2563</v>
      </c>
      <c r="Q270" s="3">
        <v>2523</v>
      </c>
      <c r="R270" s="3">
        <v>2367</v>
      </c>
      <c r="S270" s="3">
        <v>2393</v>
      </c>
      <c r="T270" s="74">
        <v>2188</v>
      </c>
      <c r="U270" s="74">
        <f t="shared" si="115"/>
        <v>2563</v>
      </c>
      <c r="V270" s="42">
        <f t="shared" si="116"/>
        <v>9.44</v>
      </c>
      <c r="W270" s="68">
        <v>5983336</v>
      </c>
      <c r="X270" s="69">
        <v>1566321</v>
      </c>
      <c r="Y270" s="8">
        <v>0.6890066672123577</v>
      </c>
      <c r="Z270" s="37">
        <f t="shared" si="117"/>
        <v>3175.5861</v>
      </c>
      <c r="AA270" s="65">
        <f t="shared" si="118"/>
        <v>0</v>
      </c>
      <c r="AB270" s="34">
        <f t="shared" si="119"/>
        <v>0.43202299999999999</v>
      </c>
      <c r="AC270" s="34" t="str">
        <f t="shared" si="120"/>
        <v/>
      </c>
      <c r="AD270" s="65" t="str">
        <f t="shared" si="121"/>
        <v/>
      </c>
      <c r="AE270" s="65">
        <f t="shared" si="122"/>
        <v>1225.107</v>
      </c>
      <c r="AF270" s="65">
        <f t="shared" si="123"/>
        <v>630</v>
      </c>
      <c r="AG270" s="65">
        <f t="shared" si="139"/>
        <v>0</v>
      </c>
      <c r="AH270" s="34" t="str">
        <f t="shared" si="124"/>
        <v/>
      </c>
      <c r="AI270" s="34" t="str">
        <f t="shared" si="125"/>
        <v/>
      </c>
      <c r="AJ270" s="65" t="str">
        <f t="shared" si="126"/>
        <v/>
      </c>
      <c r="AK270" s="37" t="str">
        <f t="shared" si="127"/>
        <v/>
      </c>
      <c r="AL270" s="14">
        <f t="shared" si="128"/>
        <v>630</v>
      </c>
      <c r="AM270" s="42">
        <f t="shared" si="129"/>
        <v>702.8</v>
      </c>
      <c r="AN270" s="60">
        <f t="shared" si="130"/>
        <v>0</v>
      </c>
      <c r="AO270" s="43">
        <f t="shared" si="131"/>
        <v>4.6442910472681925E-2</v>
      </c>
      <c r="AP270" s="66">
        <f t="shared" si="132"/>
        <v>0</v>
      </c>
      <c r="AQ270" s="18">
        <v>0</v>
      </c>
      <c r="AR270" s="66">
        <f t="shared" si="133"/>
        <v>0</v>
      </c>
      <c r="AS270" s="38">
        <f t="shared" si="134"/>
        <v>23210</v>
      </c>
      <c r="AT270" s="38">
        <f t="shared" si="135"/>
        <v>78316.05</v>
      </c>
      <c r="AU270" s="66">
        <f t="shared" si="136"/>
        <v>-23210</v>
      </c>
      <c r="AV270" s="20">
        <f t="shared" si="137"/>
        <v>0</v>
      </c>
      <c r="AX270" s="65">
        <f t="shared" si="138"/>
        <v>0</v>
      </c>
    </row>
    <row r="271" spans="1:50" ht="15" customHeight="1">
      <c r="A271" s="2">
        <v>27</v>
      </c>
      <c r="B271" s="2">
        <v>1100</v>
      </c>
      <c r="C271" s="1" t="s">
        <v>302</v>
      </c>
      <c r="D271" s="35">
        <v>0</v>
      </c>
      <c r="E271" s="66">
        <v>0</v>
      </c>
      <c r="F271" s="7">
        <v>20371</v>
      </c>
      <c r="G271" s="66">
        <v>21580</v>
      </c>
      <c r="H271" s="63">
        <v>2.2559999999999998</v>
      </c>
      <c r="I271" s="65">
        <v>34299</v>
      </c>
      <c r="J271" s="73">
        <f t="shared" si="112"/>
        <v>1.5893999999999999</v>
      </c>
      <c r="K271" s="65">
        <v>520</v>
      </c>
      <c r="L271" s="65">
        <v>9540</v>
      </c>
      <c r="M271" s="61">
        <v>5156</v>
      </c>
      <c r="N271" s="41">
        <f t="shared" si="113"/>
        <v>5.4507000000000003</v>
      </c>
      <c r="O271" s="41">
        <f t="shared" si="114"/>
        <v>54.046099999999996</v>
      </c>
      <c r="P271" s="3">
        <v>24246</v>
      </c>
      <c r="Q271" s="3">
        <v>22775</v>
      </c>
      <c r="R271" s="3">
        <v>20971</v>
      </c>
      <c r="S271" s="3">
        <v>20281</v>
      </c>
      <c r="T271" s="74">
        <v>20371</v>
      </c>
      <c r="U271" s="74">
        <f t="shared" si="115"/>
        <v>24246</v>
      </c>
      <c r="V271" s="42">
        <f t="shared" si="116"/>
        <v>11</v>
      </c>
      <c r="W271" s="68">
        <v>47041442</v>
      </c>
      <c r="X271" s="69">
        <v>23728472</v>
      </c>
      <c r="Y271" s="8">
        <v>10.539573156323504</v>
      </c>
      <c r="Z271" s="37">
        <f t="shared" si="117"/>
        <v>1932.8107</v>
      </c>
      <c r="AA271" s="65">
        <f t="shared" si="118"/>
        <v>0</v>
      </c>
      <c r="AB271" s="34">
        <f t="shared" si="119"/>
        <v>0.43202299999999999</v>
      </c>
      <c r="AC271" s="34" t="str">
        <f t="shared" si="120"/>
        <v/>
      </c>
      <c r="AD271" s="65" t="str">
        <f t="shared" si="121"/>
        <v/>
      </c>
      <c r="AE271" s="65" t="str">
        <f t="shared" si="122"/>
        <v/>
      </c>
      <c r="AF271" s="65" t="str">
        <f t="shared" si="123"/>
        <v/>
      </c>
      <c r="AG271" s="65">
        <f t="shared" si="139"/>
        <v>0</v>
      </c>
      <c r="AH271" s="34">
        <f t="shared" si="124"/>
        <v>730.90272642999992</v>
      </c>
      <c r="AI271" s="34" t="str">
        <f t="shared" si="125"/>
        <v/>
      </c>
      <c r="AJ271" s="65" t="str">
        <f t="shared" si="126"/>
        <v/>
      </c>
      <c r="AK271" s="37" t="str">
        <f t="shared" si="127"/>
        <v/>
      </c>
      <c r="AL271" s="14">
        <f t="shared" si="128"/>
        <v>730.9</v>
      </c>
      <c r="AM271" s="42">
        <f t="shared" si="129"/>
        <v>815.36</v>
      </c>
      <c r="AN271" s="60">
        <f t="shared" si="130"/>
        <v>0</v>
      </c>
      <c r="AO271" s="43">
        <f t="shared" si="131"/>
        <v>4.6442910472681925E-2</v>
      </c>
      <c r="AP271" s="66">
        <f t="shared" si="132"/>
        <v>0</v>
      </c>
      <c r="AQ271" s="18">
        <v>0</v>
      </c>
      <c r="AR271" s="66">
        <f t="shared" si="133"/>
        <v>0</v>
      </c>
      <c r="AS271" s="38">
        <f t="shared" si="134"/>
        <v>215800</v>
      </c>
      <c r="AT271" s="38">
        <f t="shared" si="135"/>
        <v>1186423.6000000001</v>
      </c>
      <c r="AU271" s="66">
        <f t="shared" si="136"/>
        <v>-215800</v>
      </c>
      <c r="AV271" s="20">
        <f t="shared" si="137"/>
        <v>0</v>
      </c>
      <c r="AX271" s="65">
        <f t="shared" si="138"/>
        <v>0</v>
      </c>
    </row>
    <row r="272" spans="1:50" ht="15" customHeight="1">
      <c r="A272" s="2">
        <v>27</v>
      </c>
      <c r="B272" s="2">
        <v>1400</v>
      </c>
      <c r="C272" s="1" t="s">
        <v>374</v>
      </c>
      <c r="D272" s="35">
        <v>745141</v>
      </c>
      <c r="E272" s="66">
        <v>0</v>
      </c>
      <c r="F272" s="7">
        <v>17591</v>
      </c>
      <c r="G272" s="66">
        <v>19713</v>
      </c>
      <c r="H272" s="63">
        <v>2.141</v>
      </c>
      <c r="I272" s="65">
        <v>18356</v>
      </c>
      <c r="J272" s="73">
        <f t="shared" si="112"/>
        <v>0.93120000000000003</v>
      </c>
      <c r="K272" s="65">
        <v>797</v>
      </c>
      <c r="L272" s="65">
        <v>8773</v>
      </c>
      <c r="M272" s="61">
        <v>3718</v>
      </c>
      <c r="N272" s="41">
        <f t="shared" si="113"/>
        <v>9.0846999999999998</v>
      </c>
      <c r="O272" s="41">
        <f t="shared" si="114"/>
        <v>42.38</v>
      </c>
      <c r="P272" s="3">
        <v>13428</v>
      </c>
      <c r="Q272" s="3">
        <v>15336</v>
      </c>
      <c r="R272" s="3">
        <v>16534</v>
      </c>
      <c r="S272" s="3">
        <v>17145</v>
      </c>
      <c r="T272" s="74">
        <v>17591</v>
      </c>
      <c r="U272" s="74">
        <f t="shared" si="115"/>
        <v>17591</v>
      </c>
      <c r="V272" s="42">
        <f t="shared" si="116"/>
        <v>0</v>
      </c>
      <c r="W272" s="68">
        <v>24094523</v>
      </c>
      <c r="X272" s="69">
        <v>15992764</v>
      </c>
      <c r="Y272" s="8">
        <v>4.1120464650801472</v>
      </c>
      <c r="Z272" s="37">
        <f t="shared" si="117"/>
        <v>4277.9186</v>
      </c>
      <c r="AA272" s="65">
        <f t="shared" si="118"/>
        <v>0</v>
      </c>
      <c r="AB272" s="34">
        <f t="shared" si="119"/>
        <v>0.43202299999999999</v>
      </c>
      <c r="AC272" s="34" t="str">
        <f t="shared" si="120"/>
        <v/>
      </c>
      <c r="AD272" s="65" t="str">
        <f t="shared" si="121"/>
        <v/>
      </c>
      <c r="AE272" s="65" t="str">
        <f t="shared" si="122"/>
        <v/>
      </c>
      <c r="AF272" s="65" t="str">
        <f t="shared" si="123"/>
        <v/>
      </c>
      <c r="AG272" s="65">
        <f t="shared" si="139"/>
        <v>0</v>
      </c>
      <c r="AH272" s="34">
        <f t="shared" si="124"/>
        <v>613.50473814999998</v>
      </c>
      <c r="AI272" s="34" t="str">
        <f t="shared" si="125"/>
        <v/>
      </c>
      <c r="AJ272" s="65" t="str">
        <f t="shared" si="126"/>
        <v/>
      </c>
      <c r="AK272" s="37" t="str">
        <f t="shared" si="127"/>
        <v/>
      </c>
      <c r="AL272" s="14">
        <f t="shared" si="128"/>
        <v>613.5</v>
      </c>
      <c r="AM272" s="42">
        <f t="shared" si="129"/>
        <v>684.39</v>
      </c>
      <c r="AN272" s="60">
        <f t="shared" si="130"/>
        <v>3081992</v>
      </c>
      <c r="AO272" s="43">
        <f t="shared" si="131"/>
        <v>4.6442910472681925E-2</v>
      </c>
      <c r="AP272" s="66">
        <f t="shared" si="132"/>
        <v>108530.16178099722</v>
      </c>
      <c r="AQ272" s="18">
        <v>0</v>
      </c>
      <c r="AR272" s="66">
        <f t="shared" si="133"/>
        <v>853671</v>
      </c>
      <c r="AS272" s="38">
        <f t="shared" si="134"/>
        <v>197130</v>
      </c>
      <c r="AT272" s="38">
        <f t="shared" si="135"/>
        <v>799638.20000000007</v>
      </c>
      <c r="AU272" s="66">
        <f t="shared" si="136"/>
        <v>548011</v>
      </c>
      <c r="AV272" s="20">
        <f t="shared" si="137"/>
        <v>853671</v>
      </c>
      <c r="AX272" s="65">
        <f t="shared" si="138"/>
        <v>1</v>
      </c>
    </row>
    <row r="273" spans="1:50" ht="15" customHeight="1">
      <c r="A273" s="2">
        <v>27</v>
      </c>
      <c r="B273" s="2">
        <v>1600</v>
      </c>
      <c r="C273" s="1" t="s">
        <v>464</v>
      </c>
      <c r="D273" s="35">
        <v>0</v>
      </c>
      <c r="E273" s="66">
        <v>0</v>
      </c>
      <c r="F273" s="7">
        <v>1768</v>
      </c>
      <c r="G273" s="66">
        <v>1815</v>
      </c>
      <c r="H273" s="63">
        <v>2.3780000000000001</v>
      </c>
      <c r="I273" s="65">
        <v>1100</v>
      </c>
      <c r="J273" s="73">
        <f t="shared" si="112"/>
        <v>0.60609999999999997</v>
      </c>
      <c r="K273" s="65">
        <v>60</v>
      </c>
      <c r="L273" s="65">
        <v>779</v>
      </c>
      <c r="M273" s="61">
        <v>287</v>
      </c>
      <c r="N273" s="41">
        <f t="shared" si="113"/>
        <v>7.7021999999999995</v>
      </c>
      <c r="O273" s="41">
        <f t="shared" si="114"/>
        <v>36.842100000000002</v>
      </c>
      <c r="P273" s="3">
        <v>1506</v>
      </c>
      <c r="Q273" s="3">
        <v>1747</v>
      </c>
      <c r="R273" s="3">
        <v>1984</v>
      </c>
      <c r="S273" s="3">
        <v>1842</v>
      </c>
      <c r="T273" s="74">
        <v>1768</v>
      </c>
      <c r="U273" s="74">
        <f t="shared" si="115"/>
        <v>1984</v>
      </c>
      <c r="V273" s="42">
        <f t="shared" si="116"/>
        <v>8.52</v>
      </c>
      <c r="W273" s="68">
        <v>2949563</v>
      </c>
      <c r="X273" s="69">
        <v>1064603</v>
      </c>
      <c r="Y273" s="8">
        <v>0.93353173837098857</v>
      </c>
      <c r="Z273" s="37">
        <f t="shared" si="117"/>
        <v>1893.8831</v>
      </c>
      <c r="AA273" s="65">
        <f t="shared" si="118"/>
        <v>0</v>
      </c>
      <c r="AB273" s="34">
        <f t="shared" si="119"/>
        <v>0.43202299999999999</v>
      </c>
      <c r="AC273" s="34" t="str">
        <f t="shared" si="120"/>
        <v/>
      </c>
      <c r="AD273" s="65" t="str">
        <f t="shared" si="121"/>
        <v/>
      </c>
      <c r="AE273" s="65">
        <f t="shared" si="122"/>
        <v>1039.405</v>
      </c>
      <c r="AF273" s="65">
        <f t="shared" si="123"/>
        <v>630</v>
      </c>
      <c r="AG273" s="65">
        <f t="shared" si="139"/>
        <v>0</v>
      </c>
      <c r="AH273" s="34" t="str">
        <f t="shared" si="124"/>
        <v/>
      </c>
      <c r="AI273" s="34" t="str">
        <f t="shared" si="125"/>
        <v/>
      </c>
      <c r="AJ273" s="65" t="str">
        <f t="shared" si="126"/>
        <v/>
      </c>
      <c r="AK273" s="37" t="str">
        <f t="shared" si="127"/>
        <v/>
      </c>
      <c r="AL273" s="14">
        <f t="shared" si="128"/>
        <v>630</v>
      </c>
      <c r="AM273" s="42">
        <f t="shared" si="129"/>
        <v>702.8</v>
      </c>
      <c r="AN273" s="60">
        <f t="shared" si="130"/>
        <v>1303</v>
      </c>
      <c r="AO273" s="43">
        <f t="shared" si="131"/>
        <v>4.6442910472681925E-2</v>
      </c>
      <c r="AP273" s="66">
        <f t="shared" si="132"/>
        <v>60.515112345904548</v>
      </c>
      <c r="AQ273" s="18">
        <v>0</v>
      </c>
      <c r="AR273" s="66">
        <f t="shared" si="133"/>
        <v>61</v>
      </c>
      <c r="AS273" s="38">
        <f t="shared" si="134"/>
        <v>18150</v>
      </c>
      <c r="AT273" s="38">
        <f t="shared" si="135"/>
        <v>53230.15</v>
      </c>
      <c r="AU273" s="66">
        <f t="shared" si="136"/>
        <v>-18150</v>
      </c>
      <c r="AV273" s="20">
        <f t="shared" si="137"/>
        <v>61</v>
      </c>
      <c r="AX273" s="65">
        <f t="shared" si="138"/>
        <v>1</v>
      </c>
    </row>
    <row r="274" spans="1:50" ht="15" customHeight="1">
      <c r="A274" s="2">
        <v>27</v>
      </c>
      <c r="B274" s="2">
        <v>1700</v>
      </c>
      <c r="C274" s="1" t="s">
        <v>468</v>
      </c>
      <c r="D274" s="35">
        <v>39642</v>
      </c>
      <c r="E274" s="66">
        <v>0</v>
      </c>
      <c r="F274" s="7">
        <v>650</v>
      </c>
      <c r="G274" s="66">
        <v>661</v>
      </c>
      <c r="H274" s="63">
        <v>2.4660000000000002</v>
      </c>
      <c r="I274" s="65">
        <v>329</v>
      </c>
      <c r="J274" s="73">
        <f t="shared" si="112"/>
        <v>0.49769999999999998</v>
      </c>
      <c r="K274" s="65">
        <v>33</v>
      </c>
      <c r="L274" s="65">
        <v>290</v>
      </c>
      <c r="M274" s="61">
        <v>68</v>
      </c>
      <c r="N274" s="41">
        <f t="shared" si="113"/>
        <v>11.379300000000001</v>
      </c>
      <c r="O274" s="41">
        <f t="shared" si="114"/>
        <v>23.4483</v>
      </c>
      <c r="P274" s="3">
        <v>340</v>
      </c>
      <c r="Q274" s="3">
        <v>297</v>
      </c>
      <c r="R274" s="3">
        <v>404</v>
      </c>
      <c r="S274" s="3">
        <v>570</v>
      </c>
      <c r="T274" s="75">
        <v>650</v>
      </c>
      <c r="U274" s="74">
        <f t="shared" si="115"/>
        <v>650</v>
      </c>
      <c r="V274" s="42">
        <f t="shared" si="116"/>
        <v>0</v>
      </c>
      <c r="W274" s="68">
        <v>808339</v>
      </c>
      <c r="X274" s="69">
        <v>411117</v>
      </c>
      <c r="Y274" s="8">
        <v>0.28928705461183601</v>
      </c>
      <c r="Z274" s="37">
        <f t="shared" si="117"/>
        <v>2246.9032000000002</v>
      </c>
      <c r="AA274" s="65">
        <f t="shared" si="118"/>
        <v>0</v>
      </c>
      <c r="AB274" s="34">
        <f t="shared" si="119"/>
        <v>0.43202299999999999</v>
      </c>
      <c r="AC274" s="34" t="str">
        <f t="shared" si="120"/>
        <v/>
      </c>
      <c r="AD274" s="65" t="str">
        <f t="shared" si="121"/>
        <v/>
      </c>
      <c r="AE274" s="65">
        <f t="shared" si="122"/>
        <v>615.88699999999994</v>
      </c>
      <c r="AF274" s="65">
        <f t="shared" si="123"/>
        <v>615.88699999999994</v>
      </c>
      <c r="AG274" s="65">
        <f t="shared" si="139"/>
        <v>0</v>
      </c>
      <c r="AH274" s="34" t="str">
        <f t="shared" si="124"/>
        <v/>
      </c>
      <c r="AI274" s="34" t="str">
        <f t="shared" si="125"/>
        <v/>
      </c>
      <c r="AJ274" s="65" t="str">
        <f t="shared" si="126"/>
        <v/>
      </c>
      <c r="AK274" s="37" t="str">
        <f t="shared" si="127"/>
        <v/>
      </c>
      <c r="AL274" s="14">
        <f t="shared" si="128"/>
        <v>615.89</v>
      </c>
      <c r="AM274" s="42">
        <f t="shared" si="129"/>
        <v>687.06</v>
      </c>
      <c r="AN274" s="60">
        <f t="shared" si="130"/>
        <v>104926</v>
      </c>
      <c r="AO274" s="43">
        <f t="shared" si="131"/>
        <v>4.6442910472681925E-2</v>
      </c>
      <c r="AP274" s="66">
        <f t="shared" si="132"/>
        <v>3031.9789672985667</v>
      </c>
      <c r="AQ274" s="18">
        <v>0</v>
      </c>
      <c r="AR274" s="66">
        <f t="shared" si="133"/>
        <v>42674</v>
      </c>
      <c r="AS274" s="38">
        <f t="shared" si="134"/>
        <v>6610</v>
      </c>
      <c r="AT274" s="38">
        <f t="shared" si="135"/>
        <v>20555.850000000002</v>
      </c>
      <c r="AU274" s="66">
        <f t="shared" si="136"/>
        <v>33032</v>
      </c>
      <c r="AV274" s="20">
        <f t="shared" si="137"/>
        <v>42674</v>
      </c>
      <c r="AX274" s="65">
        <f t="shared" si="138"/>
        <v>1</v>
      </c>
    </row>
    <row r="275" spans="1:50" ht="15" customHeight="1">
      <c r="A275" s="2">
        <v>27</v>
      </c>
      <c r="B275" s="2">
        <v>1800</v>
      </c>
      <c r="C275" s="1" t="s">
        <v>488</v>
      </c>
      <c r="D275" s="35">
        <v>251888</v>
      </c>
      <c r="E275" s="66">
        <v>0</v>
      </c>
      <c r="F275" s="7">
        <v>1768</v>
      </c>
      <c r="G275" s="66">
        <v>1864</v>
      </c>
      <c r="H275" s="63">
        <v>2.44</v>
      </c>
      <c r="I275" s="65">
        <v>2374</v>
      </c>
      <c r="J275" s="73">
        <f t="shared" si="112"/>
        <v>1.2736000000000001</v>
      </c>
      <c r="K275" s="65">
        <v>78</v>
      </c>
      <c r="L275" s="65">
        <v>766</v>
      </c>
      <c r="M275" s="61">
        <v>239</v>
      </c>
      <c r="N275" s="41">
        <f t="shared" si="113"/>
        <v>10.1828</v>
      </c>
      <c r="O275" s="41">
        <f t="shared" si="114"/>
        <v>31.201000000000001</v>
      </c>
      <c r="P275" s="3">
        <v>1169</v>
      </c>
      <c r="Q275" s="3">
        <v>1421</v>
      </c>
      <c r="R275" s="3">
        <v>2005</v>
      </c>
      <c r="S275" s="3">
        <v>2088</v>
      </c>
      <c r="T275" s="74">
        <v>1768</v>
      </c>
      <c r="U275" s="74">
        <f t="shared" si="115"/>
        <v>2088</v>
      </c>
      <c r="V275" s="42">
        <f t="shared" si="116"/>
        <v>10.73</v>
      </c>
      <c r="W275" s="68">
        <v>2411692</v>
      </c>
      <c r="X275" s="69">
        <v>1465845</v>
      </c>
      <c r="Y275" s="8">
        <v>1.118245335499624</v>
      </c>
      <c r="Z275" s="37">
        <f t="shared" si="117"/>
        <v>1581.0483999999999</v>
      </c>
      <c r="AA275" s="65">
        <f t="shared" si="118"/>
        <v>0</v>
      </c>
      <c r="AB275" s="34">
        <f t="shared" si="119"/>
        <v>0.43202299999999999</v>
      </c>
      <c r="AC275" s="34" t="str">
        <f t="shared" si="120"/>
        <v/>
      </c>
      <c r="AD275" s="65" t="str">
        <f t="shared" si="121"/>
        <v/>
      </c>
      <c r="AE275" s="65">
        <f t="shared" si="122"/>
        <v>1057.3879999999999</v>
      </c>
      <c r="AF275" s="65">
        <f t="shared" si="123"/>
        <v>630</v>
      </c>
      <c r="AG275" s="65">
        <f t="shared" si="139"/>
        <v>0</v>
      </c>
      <c r="AH275" s="34" t="str">
        <f t="shared" si="124"/>
        <v/>
      </c>
      <c r="AI275" s="34" t="str">
        <f t="shared" si="125"/>
        <v/>
      </c>
      <c r="AJ275" s="65" t="str">
        <f t="shared" si="126"/>
        <v/>
      </c>
      <c r="AK275" s="37" t="str">
        <f t="shared" si="127"/>
        <v/>
      </c>
      <c r="AL275" s="14">
        <f t="shared" si="128"/>
        <v>630</v>
      </c>
      <c r="AM275" s="42">
        <f t="shared" si="129"/>
        <v>702.8</v>
      </c>
      <c r="AN275" s="60">
        <f t="shared" si="130"/>
        <v>268113</v>
      </c>
      <c r="AO275" s="43">
        <f t="shared" si="131"/>
        <v>4.6442910472681925E-2</v>
      </c>
      <c r="AP275" s="66">
        <f t="shared" si="132"/>
        <v>753.53622241926428</v>
      </c>
      <c r="AQ275" s="18">
        <v>0</v>
      </c>
      <c r="AR275" s="66">
        <f t="shared" si="133"/>
        <v>252642</v>
      </c>
      <c r="AS275" s="38">
        <f t="shared" si="134"/>
        <v>18640</v>
      </c>
      <c r="AT275" s="38">
        <f t="shared" si="135"/>
        <v>73292.25</v>
      </c>
      <c r="AU275" s="66">
        <f t="shared" si="136"/>
        <v>233248</v>
      </c>
      <c r="AV275" s="20">
        <f t="shared" si="137"/>
        <v>252642</v>
      </c>
      <c r="AX275" s="65">
        <f t="shared" si="138"/>
        <v>1</v>
      </c>
    </row>
    <row r="276" spans="1:50" ht="15" customHeight="1">
      <c r="A276" s="2">
        <v>27</v>
      </c>
      <c r="B276" s="2">
        <v>1900</v>
      </c>
      <c r="C276" s="1" t="s">
        <v>527</v>
      </c>
      <c r="D276" s="35">
        <v>0</v>
      </c>
      <c r="E276" s="66">
        <v>0</v>
      </c>
      <c r="F276" s="7">
        <v>539</v>
      </c>
      <c r="G276" s="66">
        <v>561</v>
      </c>
      <c r="H276" s="63">
        <v>2.7909999999999999</v>
      </c>
      <c r="I276" s="65">
        <v>199</v>
      </c>
      <c r="J276" s="73">
        <f t="shared" si="112"/>
        <v>0.35470000000000002</v>
      </c>
      <c r="K276" s="65">
        <v>57</v>
      </c>
      <c r="L276" s="65">
        <v>250</v>
      </c>
      <c r="M276" s="61">
        <v>91</v>
      </c>
      <c r="N276" s="41">
        <f t="shared" si="113"/>
        <v>22.8</v>
      </c>
      <c r="O276" s="41">
        <f t="shared" si="114"/>
        <v>36.4</v>
      </c>
      <c r="P276" s="3">
        <v>586</v>
      </c>
      <c r="Q276" s="3">
        <v>575</v>
      </c>
      <c r="R276" s="3">
        <v>573</v>
      </c>
      <c r="S276" s="3">
        <v>614</v>
      </c>
      <c r="T276" s="75">
        <v>539</v>
      </c>
      <c r="U276" s="74">
        <f t="shared" si="115"/>
        <v>614</v>
      </c>
      <c r="V276" s="42">
        <f t="shared" si="116"/>
        <v>8.6300000000000008</v>
      </c>
      <c r="W276" s="68">
        <v>4202313</v>
      </c>
      <c r="X276" s="69">
        <v>1015973</v>
      </c>
      <c r="Y276" s="8">
        <v>0.4732882932276134</v>
      </c>
      <c r="Z276" s="37">
        <f t="shared" si="117"/>
        <v>1138.8407999999999</v>
      </c>
      <c r="AA276" s="65">
        <f t="shared" si="118"/>
        <v>0</v>
      </c>
      <c r="AB276" s="34">
        <f t="shared" si="119"/>
        <v>0.43202299999999999</v>
      </c>
      <c r="AC276" s="34" t="str">
        <f t="shared" si="120"/>
        <v/>
      </c>
      <c r="AD276" s="65" t="str">
        <f t="shared" si="121"/>
        <v/>
      </c>
      <c r="AE276" s="65">
        <f t="shared" si="122"/>
        <v>579.18700000000001</v>
      </c>
      <c r="AF276" s="65">
        <f t="shared" si="123"/>
        <v>579.18700000000001</v>
      </c>
      <c r="AG276" s="65">
        <f t="shared" si="139"/>
        <v>0</v>
      </c>
      <c r="AH276" s="34" t="str">
        <f t="shared" si="124"/>
        <v/>
      </c>
      <c r="AI276" s="34" t="str">
        <f t="shared" si="125"/>
        <v/>
      </c>
      <c r="AJ276" s="65" t="str">
        <f t="shared" si="126"/>
        <v/>
      </c>
      <c r="AK276" s="37" t="str">
        <f t="shared" si="127"/>
        <v/>
      </c>
      <c r="AL276" s="14">
        <f t="shared" si="128"/>
        <v>579.19000000000005</v>
      </c>
      <c r="AM276" s="42">
        <f t="shared" si="129"/>
        <v>646.12</v>
      </c>
      <c r="AN276" s="60">
        <f t="shared" si="130"/>
        <v>0</v>
      </c>
      <c r="AO276" s="43">
        <f t="shared" si="131"/>
        <v>4.6442910472681925E-2</v>
      </c>
      <c r="AP276" s="66">
        <f t="shared" si="132"/>
        <v>0</v>
      </c>
      <c r="AQ276" s="18">
        <v>0</v>
      </c>
      <c r="AR276" s="66">
        <f t="shared" si="133"/>
        <v>0</v>
      </c>
      <c r="AS276" s="38">
        <f t="shared" si="134"/>
        <v>5610</v>
      </c>
      <c r="AT276" s="38">
        <f t="shared" si="135"/>
        <v>50798.65</v>
      </c>
      <c r="AU276" s="66">
        <f t="shared" si="136"/>
        <v>-5610</v>
      </c>
      <c r="AV276" s="20">
        <f t="shared" si="137"/>
        <v>0</v>
      </c>
      <c r="AX276" s="65">
        <f t="shared" si="138"/>
        <v>0</v>
      </c>
    </row>
    <row r="277" spans="1:50" ht="15" customHeight="1">
      <c r="A277" s="2">
        <v>27</v>
      </c>
      <c r="B277" s="2">
        <v>2100</v>
      </c>
      <c r="C277" s="1" t="s">
        <v>542</v>
      </c>
      <c r="D277" s="35">
        <v>406616</v>
      </c>
      <c r="E277" s="66">
        <v>0</v>
      </c>
      <c r="F277" s="7">
        <v>9052</v>
      </c>
      <c r="G277" s="66">
        <v>9347</v>
      </c>
      <c r="H277" s="63">
        <v>2.2850000000000001</v>
      </c>
      <c r="I277" s="65">
        <v>1289</v>
      </c>
      <c r="J277" s="73">
        <f t="shared" si="112"/>
        <v>0.13789999999999999</v>
      </c>
      <c r="K277" s="65">
        <v>703</v>
      </c>
      <c r="L277" s="65">
        <v>4635</v>
      </c>
      <c r="M277" s="61">
        <v>1390</v>
      </c>
      <c r="N277" s="41">
        <f t="shared" si="113"/>
        <v>15.167199999999999</v>
      </c>
      <c r="O277" s="41">
        <f t="shared" si="114"/>
        <v>29.9892</v>
      </c>
      <c r="P277" s="3">
        <v>7572</v>
      </c>
      <c r="Q277" s="3">
        <v>9280</v>
      </c>
      <c r="R277" s="3">
        <v>9634</v>
      </c>
      <c r="S277" s="3">
        <v>9435</v>
      </c>
      <c r="T277" s="74">
        <v>9052</v>
      </c>
      <c r="U277" s="74">
        <f t="shared" si="115"/>
        <v>9634</v>
      </c>
      <c r="V277" s="42">
        <f t="shared" si="116"/>
        <v>2.98</v>
      </c>
      <c r="W277" s="68">
        <v>15078543</v>
      </c>
      <c r="X277" s="69">
        <v>5844600</v>
      </c>
      <c r="Y277" s="8">
        <v>4.9505615470033062</v>
      </c>
      <c r="Z277" s="37">
        <f t="shared" si="117"/>
        <v>1828.4793999999999</v>
      </c>
      <c r="AA277" s="65">
        <f t="shared" si="118"/>
        <v>0</v>
      </c>
      <c r="AB277" s="34">
        <f t="shared" si="119"/>
        <v>0.43202299999999999</v>
      </c>
      <c r="AC277" s="34" t="str">
        <f t="shared" si="120"/>
        <v/>
      </c>
      <c r="AD277" s="65" t="str">
        <f t="shared" si="121"/>
        <v/>
      </c>
      <c r="AE277" s="65" t="str">
        <f t="shared" si="122"/>
        <v/>
      </c>
      <c r="AF277" s="65" t="str">
        <f t="shared" si="123"/>
        <v/>
      </c>
      <c r="AG277" s="65">
        <f t="shared" si="139"/>
        <v>652.94243128000005</v>
      </c>
      <c r="AH277" s="34" t="str">
        <f t="shared" si="124"/>
        <v/>
      </c>
      <c r="AI277" s="34" t="str">
        <f t="shared" si="125"/>
        <v/>
      </c>
      <c r="AJ277" s="65" t="str">
        <f t="shared" si="126"/>
        <v/>
      </c>
      <c r="AK277" s="37" t="str">
        <f t="shared" si="127"/>
        <v/>
      </c>
      <c r="AL277" s="14">
        <f t="shared" si="128"/>
        <v>652.94000000000005</v>
      </c>
      <c r="AM277" s="42">
        <f t="shared" si="129"/>
        <v>728.39</v>
      </c>
      <c r="AN277" s="60">
        <f t="shared" si="130"/>
        <v>293984</v>
      </c>
      <c r="AO277" s="43">
        <f t="shared" si="131"/>
        <v>4.6442910472681925E-2</v>
      </c>
      <c r="AP277" s="66">
        <f t="shared" si="132"/>
        <v>-5230.9578923591107</v>
      </c>
      <c r="AQ277" s="18">
        <v>0</v>
      </c>
      <c r="AR277" s="66">
        <f t="shared" si="133"/>
        <v>293984</v>
      </c>
      <c r="AS277" s="38">
        <f t="shared" si="134"/>
        <v>93470</v>
      </c>
      <c r="AT277" s="38">
        <f t="shared" si="135"/>
        <v>292230</v>
      </c>
      <c r="AU277" s="66">
        <f t="shared" si="136"/>
        <v>313146</v>
      </c>
      <c r="AV277" s="20">
        <f t="shared" si="137"/>
        <v>313146</v>
      </c>
      <c r="AX277" s="65">
        <f t="shared" si="138"/>
        <v>1</v>
      </c>
    </row>
    <row r="278" spans="1:50" ht="15" customHeight="1">
      <c r="A278" s="2">
        <v>27</v>
      </c>
      <c r="B278" s="2">
        <v>2300</v>
      </c>
      <c r="C278" s="1" t="s">
        <v>599</v>
      </c>
      <c r="D278" s="35">
        <v>646036</v>
      </c>
      <c r="E278" s="66">
        <v>0</v>
      </c>
      <c r="F278" s="7">
        <v>2430</v>
      </c>
      <c r="G278" s="66">
        <v>2729</v>
      </c>
      <c r="H278" s="63">
        <v>2.11</v>
      </c>
      <c r="I278" s="65">
        <v>1924</v>
      </c>
      <c r="J278" s="73">
        <f t="shared" si="112"/>
        <v>0.70499999999999996</v>
      </c>
      <c r="K278" s="65">
        <v>88</v>
      </c>
      <c r="L278" s="65">
        <v>1376</v>
      </c>
      <c r="M278" s="61">
        <v>584</v>
      </c>
      <c r="N278" s="41">
        <f t="shared" si="113"/>
        <v>6.3952999999999998</v>
      </c>
      <c r="O278" s="41">
        <f t="shared" si="114"/>
        <v>42.441899999999997</v>
      </c>
      <c r="P278" s="3">
        <v>2908</v>
      </c>
      <c r="Q278" s="3">
        <v>2974</v>
      </c>
      <c r="R278" s="3">
        <v>2704</v>
      </c>
      <c r="S278" s="3">
        <v>2434</v>
      </c>
      <c r="T278" s="74">
        <v>2430</v>
      </c>
      <c r="U278" s="74">
        <f t="shared" si="115"/>
        <v>2974</v>
      </c>
      <c r="V278" s="42">
        <f t="shared" si="116"/>
        <v>8.24</v>
      </c>
      <c r="W278" s="68">
        <v>2985657</v>
      </c>
      <c r="X278" s="69">
        <v>1768946</v>
      </c>
      <c r="Y278" s="8">
        <v>0.74772894700670423</v>
      </c>
      <c r="Z278" s="37">
        <f t="shared" si="117"/>
        <v>3249.8407000000002</v>
      </c>
      <c r="AA278" s="65">
        <f t="shared" si="118"/>
        <v>0</v>
      </c>
      <c r="AB278" s="34">
        <f t="shared" si="119"/>
        <v>0.43202299999999999</v>
      </c>
      <c r="AC278" s="34">
        <f t="shared" si="120"/>
        <v>0.45800000000000002</v>
      </c>
      <c r="AD278" s="65" t="str">
        <f t="shared" si="121"/>
        <v/>
      </c>
      <c r="AE278" s="65" t="str">
        <f t="shared" si="122"/>
        <v/>
      </c>
      <c r="AF278" s="65" t="str">
        <f t="shared" si="123"/>
        <v/>
      </c>
      <c r="AG278" s="65">
        <f t="shared" si="139"/>
        <v>697.88161447000005</v>
      </c>
      <c r="AH278" s="34" t="str">
        <f t="shared" si="124"/>
        <v/>
      </c>
      <c r="AI278" s="34">
        <f t="shared" si="125"/>
        <v>661.08977942726005</v>
      </c>
      <c r="AJ278" s="65" t="str">
        <f t="shared" si="126"/>
        <v/>
      </c>
      <c r="AK278" s="37">
        <f t="shared" si="127"/>
        <v>1</v>
      </c>
      <c r="AL278" s="14">
        <f t="shared" si="128"/>
        <v>661.09</v>
      </c>
      <c r="AM278" s="42">
        <f t="shared" si="129"/>
        <v>737.48</v>
      </c>
      <c r="AN278" s="60">
        <f t="shared" si="130"/>
        <v>722710</v>
      </c>
      <c r="AO278" s="43">
        <f t="shared" si="131"/>
        <v>4.6442910472681925E-2</v>
      </c>
      <c r="AP278" s="66">
        <f t="shared" si="132"/>
        <v>3560.9637175824141</v>
      </c>
      <c r="AQ278" s="18">
        <v>0</v>
      </c>
      <c r="AR278" s="66">
        <f t="shared" si="133"/>
        <v>649597</v>
      </c>
      <c r="AS278" s="38">
        <f t="shared" si="134"/>
        <v>27290</v>
      </c>
      <c r="AT278" s="38">
        <f t="shared" si="135"/>
        <v>88447.3</v>
      </c>
      <c r="AU278" s="66">
        <f t="shared" si="136"/>
        <v>618746</v>
      </c>
      <c r="AV278" s="20">
        <f t="shared" si="137"/>
        <v>649597</v>
      </c>
      <c r="AX278" s="65">
        <f t="shared" si="138"/>
        <v>1</v>
      </c>
    </row>
    <row r="279" spans="1:50" ht="15" customHeight="1">
      <c r="A279" s="2">
        <v>27</v>
      </c>
      <c r="B279" s="2">
        <v>2500</v>
      </c>
      <c r="C279" s="1" t="s">
        <v>648</v>
      </c>
      <c r="D279" s="35">
        <v>2366046</v>
      </c>
      <c r="E279" s="66">
        <v>0</v>
      </c>
      <c r="F279" s="7">
        <v>35228</v>
      </c>
      <c r="G279" s="66">
        <v>36436</v>
      </c>
      <c r="H279" s="63">
        <v>2.3730000000000002</v>
      </c>
      <c r="I279" s="65">
        <v>17061</v>
      </c>
      <c r="J279" s="73">
        <f t="shared" si="112"/>
        <v>0.46820000000000001</v>
      </c>
      <c r="K279" s="65">
        <v>667</v>
      </c>
      <c r="L279" s="65">
        <v>15598</v>
      </c>
      <c r="M279" s="61">
        <v>10554</v>
      </c>
      <c r="N279" s="41">
        <f t="shared" si="113"/>
        <v>4.2762000000000002</v>
      </c>
      <c r="O279" s="41">
        <f t="shared" si="114"/>
        <v>67.662500000000009</v>
      </c>
      <c r="P279" s="3">
        <v>47231</v>
      </c>
      <c r="Q279" s="3">
        <v>37851</v>
      </c>
      <c r="R279" s="3">
        <v>35710</v>
      </c>
      <c r="S279" s="3">
        <v>34439</v>
      </c>
      <c r="T279" s="74">
        <v>35228</v>
      </c>
      <c r="U279" s="74">
        <f t="shared" si="115"/>
        <v>47231</v>
      </c>
      <c r="V279" s="42">
        <f t="shared" si="116"/>
        <v>22.86</v>
      </c>
      <c r="W279" s="68">
        <v>44495398</v>
      </c>
      <c r="X279" s="69">
        <v>21651383</v>
      </c>
      <c r="Y279" s="8">
        <v>7.0079764848331347</v>
      </c>
      <c r="Z279" s="37">
        <f t="shared" si="117"/>
        <v>5026.8433999999997</v>
      </c>
      <c r="AA279" s="65">
        <f t="shared" si="118"/>
        <v>0</v>
      </c>
      <c r="AB279" s="34">
        <f t="shared" si="119"/>
        <v>0.43202299999999999</v>
      </c>
      <c r="AC279" s="34" t="str">
        <f t="shared" si="120"/>
        <v/>
      </c>
      <c r="AD279" s="65" t="str">
        <f t="shared" si="121"/>
        <v/>
      </c>
      <c r="AE279" s="65" t="str">
        <f t="shared" si="122"/>
        <v/>
      </c>
      <c r="AF279" s="65" t="str">
        <f t="shared" si="123"/>
        <v/>
      </c>
      <c r="AG279" s="65">
        <f t="shared" si="139"/>
        <v>0</v>
      </c>
      <c r="AH279" s="34">
        <f t="shared" si="124"/>
        <v>516.00262639999994</v>
      </c>
      <c r="AI279" s="34" t="str">
        <f t="shared" si="125"/>
        <v/>
      </c>
      <c r="AJ279" s="65" t="str">
        <f t="shared" si="126"/>
        <v/>
      </c>
      <c r="AK279" s="37" t="str">
        <f t="shared" si="127"/>
        <v/>
      </c>
      <c r="AL279" s="14">
        <f t="shared" si="128"/>
        <v>516</v>
      </c>
      <c r="AM279" s="42">
        <f t="shared" si="129"/>
        <v>575.62</v>
      </c>
      <c r="AN279" s="60">
        <f t="shared" si="130"/>
        <v>1750255</v>
      </c>
      <c r="AO279" s="43">
        <f t="shared" si="131"/>
        <v>4.6442910472681925E-2</v>
      </c>
      <c r="AP279" s="66">
        <f t="shared" si="132"/>
        <v>-28599.126282883277</v>
      </c>
      <c r="AQ279" s="18">
        <v>0</v>
      </c>
      <c r="AR279" s="66">
        <f t="shared" si="133"/>
        <v>1750255</v>
      </c>
      <c r="AS279" s="38">
        <f t="shared" si="134"/>
        <v>364360</v>
      </c>
      <c r="AT279" s="38">
        <f t="shared" si="135"/>
        <v>1082569.1500000001</v>
      </c>
      <c r="AU279" s="66">
        <f t="shared" si="136"/>
        <v>2001686</v>
      </c>
      <c r="AV279" s="20">
        <f t="shared" si="137"/>
        <v>2001686</v>
      </c>
      <c r="AX279" s="65">
        <f t="shared" si="138"/>
        <v>1</v>
      </c>
    </row>
    <row r="280" spans="1:50" ht="15" customHeight="1">
      <c r="A280" s="2">
        <v>27</v>
      </c>
      <c r="B280" s="2">
        <v>2600</v>
      </c>
      <c r="C280" s="1" t="s">
        <v>652</v>
      </c>
      <c r="D280" s="35">
        <v>1982591</v>
      </c>
      <c r="E280" s="66">
        <v>0</v>
      </c>
      <c r="F280" s="7">
        <v>13953</v>
      </c>
      <c r="G280" s="66">
        <v>14776</v>
      </c>
      <c r="H280" s="63">
        <v>2.3119999999999998</v>
      </c>
      <c r="I280" s="65">
        <v>7183</v>
      </c>
      <c r="J280" s="73">
        <f t="shared" si="112"/>
        <v>0.48609999999999998</v>
      </c>
      <c r="K280" s="65">
        <v>1210</v>
      </c>
      <c r="L280" s="65">
        <v>6588</v>
      </c>
      <c r="M280" s="61">
        <v>3557</v>
      </c>
      <c r="N280" s="41">
        <f t="shared" si="113"/>
        <v>18.366699999999998</v>
      </c>
      <c r="O280" s="41">
        <f t="shared" si="114"/>
        <v>53.992100000000001</v>
      </c>
      <c r="P280" s="3">
        <v>16845</v>
      </c>
      <c r="Q280" s="3">
        <v>14422</v>
      </c>
      <c r="R280" s="3">
        <v>14396</v>
      </c>
      <c r="S280" s="3">
        <v>14123</v>
      </c>
      <c r="T280" s="74">
        <v>13953</v>
      </c>
      <c r="U280" s="74">
        <f t="shared" si="115"/>
        <v>16845</v>
      </c>
      <c r="V280" s="42">
        <f t="shared" si="116"/>
        <v>12.28</v>
      </c>
      <c r="W280" s="68">
        <v>14666883</v>
      </c>
      <c r="X280" s="69">
        <v>6792400</v>
      </c>
      <c r="Y280" s="8">
        <v>2.9830404619635305</v>
      </c>
      <c r="Z280" s="37">
        <f t="shared" si="117"/>
        <v>4677.4423999999999</v>
      </c>
      <c r="AA280" s="65">
        <f t="shared" si="118"/>
        <v>0</v>
      </c>
      <c r="AB280" s="34">
        <f t="shared" si="119"/>
        <v>0.43202299999999999</v>
      </c>
      <c r="AC280" s="34" t="str">
        <f t="shared" si="120"/>
        <v/>
      </c>
      <c r="AD280" s="65" t="str">
        <f t="shared" si="121"/>
        <v/>
      </c>
      <c r="AE280" s="65" t="str">
        <f t="shared" si="122"/>
        <v/>
      </c>
      <c r="AF280" s="65" t="str">
        <f t="shared" si="123"/>
        <v/>
      </c>
      <c r="AG280" s="65">
        <f t="shared" si="139"/>
        <v>0</v>
      </c>
      <c r="AH280" s="34">
        <f t="shared" si="124"/>
        <v>584.08830130499996</v>
      </c>
      <c r="AI280" s="34" t="str">
        <f t="shared" si="125"/>
        <v/>
      </c>
      <c r="AJ280" s="65" t="str">
        <f t="shared" si="126"/>
        <v/>
      </c>
      <c r="AK280" s="37" t="str">
        <f t="shared" si="127"/>
        <v/>
      </c>
      <c r="AL280" s="14">
        <f t="shared" si="128"/>
        <v>584.09</v>
      </c>
      <c r="AM280" s="42">
        <f t="shared" si="129"/>
        <v>651.58000000000004</v>
      </c>
      <c r="AN280" s="60">
        <f t="shared" si="130"/>
        <v>3291315</v>
      </c>
      <c r="AO280" s="43">
        <f t="shared" si="131"/>
        <v>4.6442910472681925E-2</v>
      </c>
      <c r="AP280" s="66">
        <f t="shared" si="132"/>
        <v>60780.951565450181</v>
      </c>
      <c r="AQ280" s="18">
        <v>0</v>
      </c>
      <c r="AR280" s="66">
        <f t="shared" si="133"/>
        <v>2043372</v>
      </c>
      <c r="AS280" s="38">
        <f t="shared" si="134"/>
        <v>147760</v>
      </c>
      <c r="AT280" s="38">
        <f t="shared" si="135"/>
        <v>339620</v>
      </c>
      <c r="AU280" s="66">
        <f t="shared" si="136"/>
        <v>1834831</v>
      </c>
      <c r="AV280" s="20">
        <f t="shared" si="137"/>
        <v>2043372</v>
      </c>
      <c r="AX280" s="65">
        <f t="shared" si="138"/>
        <v>1</v>
      </c>
    </row>
    <row r="281" spans="1:50" ht="15" customHeight="1">
      <c r="A281" s="2">
        <v>27</v>
      </c>
      <c r="B281" s="2">
        <v>2800</v>
      </c>
      <c r="C281" s="1" t="s">
        <v>657</v>
      </c>
      <c r="D281" s="35">
        <v>0</v>
      </c>
      <c r="E281" s="66">
        <v>0</v>
      </c>
      <c r="F281" s="7">
        <v>8597</v>
      </c>
      <c r="G281" s="66">
        <v>12991</v>
      </c>
      <c r="H281" s="63">
        <v>3.016</v>
      </c>
      <c r="I281" s="65">
        <v>10489</v>
      </c>
      <c r="J281" s="73">
        <f t="shared" si="112"/>
        <v>0.80740000000000001</v>
      </c>
      <c r="K281" s="65">
        <v>75</v>
      </c>
      <c r="L281" s="65">
        <v>4397</v>
      </c>
      <c r="M281" s="61">
        <v>299</v>
      </c>
      <c r="N281" s="41">
        <f t="shared" si="113"/>
        <v>1.7057</v>
      </c>
      <c r="O281" s="41">
        <f t="shared" si="114"/>
        <v>6.8001000000000005</v>
      </c>
      <c r="P281" s="3">
        <v>544</v>
      </c>
      <c r="Q281" s="3">
        <v>652</v>
      </c>
      <c r="R281" s="3">
        <v>698</v>
      </c>
      <c r="S281" s="3">
        <v>3588</v>
      </c>
      <c r="T281" s="74">
        <v>8597</v>
      </c>
      <c r="U281" s="74">
        <f t="shared" si="115"/>
        <v>8597</v>
      </c>
      <c r="V281" s="42">
        <f t="shared" si="116"/>
        <v>0</v>
      </c>
      <c r="W281" s="68">
        <v>21555786</v>
      </c>
      <c r="X281" s="69">
        <v>7796550</v>
      </c>
      <c r="Y281" s="8">
        <v>8.165029336043256</v>
      </c>
      <c r="Z281" s="37">
        <f t="shared" si="117"/>
        <v>1052.905</v>
      </c>
      <c r="AA281" s="65">
        <f t="shared" si="118"/>
        <v>0</v>
      </c>
      <c r="AB281" s="34">
        <f t="shared" si="119"/>
        <v>0.43202299999999999</v>
      </c>
      <c r="AC281" s="34" t="str">
        <f t="shared" si="120"/>
        <v/>
      </c>
      <c r="AD281" s="65" t="str">
        <f t="shared" si="121"/>
        <v/>
      </c>
      <c r="AE281" s="65" t="str">
        <f t="shared" si="122"/>
        <v/>
      </c>
      <c r="AF281" s="65" t="str">
        <f t="shared" si="123"/>
        <v/>
      </c>
      <c r="AG281" s="65">
        <f t="shared" si="139"/>
        <v>0</v>
      </c>
      <c r="AH281" s="34">
        <f t="shared" si="124"/>
        <v>524.98477062999996</v>
      </c>
      <c r="AI281" s="34" t="str">
        <f t="shared" si="125"/>
        <v/>
      </c>
      <c r="AJ281" s="65" t="str">
        <f t="shared" si="126"/>
        <v/>
      </c>
      <c r="AK281" s="37" t="str">
        <f t="shared" si="127"/>
        <v/>
      </c>
      <c r="AL281" s="14">
        <f t="shared" si="128"/>
        <v>524.98</v>
      </c>
      <c r="AM281" s="42">
        <f t="shared" si="129"/>
        <v>585.64</v>
      </c>
      <c r="AN281" s="60">
        <f t="shared" si="130"/>
        <v>0</v>
      </c>
      <c r="AO281" s="43">
        <f t="shared" si="131"/>
        <v>4.6442910472681925E-2</v>
      </c>
      <c r="AP281" s="66">
        <f t="shared" si="132"/>
        <v>0</v>
      </c>
      <c r="AQ281" s="18">
        <v>0</v>
      </c>
      <c r="AR281" s="66">
        <f t="shared" si="133"/>
        <v>0</v>
      </c>
      <c r="AS281" s="38">
        <f t="shared" si="134"/>
        <v>129910</v>
      </c>
      <c r="AT281" s="38">
        <f t="shared" si="135"/>
        <v>389827.5</v>
      </c>
      <c r="AU281" s="66">
        <f t="shared" si="136"/>
        <v>-129910</v>
      </c>
      <c r="AV281" s="20">
        <f t="shared" si="137"/>
        <v>0</v>
      </c>
      <c r="AX281" s="65">
        <f t="shared" si="138"/>
        <v>0</v>
      </c>
    </row>
    <row r="282" spans="1:50" ht="15" customHeight="1">
      <c r="A282" s="2">
        <v>27</v>
      </c>
      <c r="B282" s="2">
        <v>2900</v>
      </c>
      <c r="C282" s="1" t="s">
        <v>678</v>
      </c>
      <c r="D282" s="35">
        <v>371214</v>
      </c>
      <c r="E282" s="66">
        <v>0</v>
      </c>
      <c r="F282" s="7">
        <v>2283</v>
      </c>
      <c r="G282" s="66">
        <v>2328</v>
      </c>
      <c r="H282" s="63">
        <v>2.673</v>
      </c>
      <c r="I282" s="65">
        <v>350</v>
      </c>
      <c r="J282" s="73">
        <f t="shared" si="112"/>
        <v>0.15029999999999999</v>
      </c>
      <c r="K282" s="65">
        <v>110</v>
      </c>
      <c r="L282" s="65">
        <v>971</v>
      </c>
      <c r="M282" s="61">
        <v>113</v>
      </c>
      <c r="N282" s="41">
        <f t="shared" si="113"/>
        <v>11.3285</v>
      </c>
      <c r="O282" s="41">
        <f t="shared" si="114"/>
        <v>11.637500000000001</v>
      </c>
      <c r="P282" s="3">
        <v>685</v>
      </c>
      <c r="Q282" s="3">
        <v>857</v>
      </c>
      <c r="R282" s="3">
        <v>1180</v>
      </c>
      <c r="S282" s="3">
        <v>1873</v>
      </c>
      <c r="T282" s="74">
        <v>2283</v>
      </c>
      <c r="U282" s="74">
        <f t="shared" si="115"/>
        <v>2283</v>
      </c>
      <c r="V282" s="42">
        <f t="shared" si="116"/>
        <v>0</v>
      </c>
      <c r="W282" s="68">
        <v>2659524</v>
      </c>
      <c r="X282" s="69">
        <v>688040</v>
      </c>
      <c r="Y282" s="8">
        <v>1.0626609080814273</v>
      </c>
      <c r="Z282" s="37">
        <f t="shared" si="117"/>
        <v>2148.3805000000002</v>
      </c>
      <c r="AA282" s="65">
        <f t="shared" si="118"/>
        <v>0</v>
      </c>
      <c r="AB282" s="34">
        <f t="shared" si="119"/>
        <v>0.43202299999999999</v>
      </c>
      <c r="AC282" s="34" t="str">
        <f t="shared" si="120"/>
        <v/>
      </c>
      <c r="AD282" s="65" t="str">
        <f t="shared" si="121"/>
        <v/>
      </c>
      <c r="AE282" s="65">
        <f t="shared" si="122"/>
        <v>1227.6759999999999</v>
      </c>
      <c r="AF282" s="65">
        <f t="shared" si="123"/>
        <v>630</v>
      </c>
      <c r="AG282" s="65">
        <f t="shared" si="139"/>
        <v>0</v>
      </c>
      <c r="AH282" s="34" t="str">
        <f t="shared" si="124"/>
        <v/>
      </c>
      <c r="AI282" s="34" t="str">
        <f t="shared" si="125"/>
        <v/>
      </c>
      <c r="AJ282" s="65" t="str">
        <f t="shared" si="126"/>
        <v/>
      </c>
      <c r="AK282" s="37" t="str">
        <f t="shared" si="127"/>
        <v/>
      </c>
      <c r="AL282" s="14">
        <f t="shared" si="128"/>
        <v>630</v>
      </c>
      <c r="AM282" s="42">
        <f t="shared" si="129"/>
        <v>702.8</v>
      </c>
      <c r="AN282" s="60">
        <f t="shared" si="130"/>
        <v>487143</v>
      </c>
      <c r="AO282" s="43">
        <f t="shared" si="131"/>
        <v>4.6442910472681925E-2</v>
      </c>
      <c r="AP282" s="66">
        <f t="shared" si="132"/>
        <v>5384.0801681875428</v>
      </c>
      <c r="AQ282" s="18">
        <v>0</v>
      </c>
      <c r="AR282" s="66">
        <f t="shared" si="133"/>
        <v>376598</v>
      </c>
      <c r="AS282" s="38">
        <f t="shared" si="134"/>
        <v>23280</v>
      </c>
      <c r="AT282" s="38">
        <f t="shared" si="135"/>
        <v>34402</v>
      </c>
      <c r="AU282" s="66">
        <f t="shared" si="136"/>
        <v>347934</v>
      </c>
      <c r="AV282" s="20">
        <f t="shared" si="137"/>
        <v>376598</v>
      </c>
      <c r="AX282" s="65">
        <f t="shared" si="138"/>
        <v>1</v>
      </c>
    </row>
    <row r="283" spans="1:50" ht="15" customHeight="1">
      <c r="A283" s="2">
        <v>27</v>
      </c>
      <c r="B283" s="2">
        <v>3000</v>
      </c>
      <c r="C283" s="1" t="s">
        <v>679</v>
      </c>
      <c r="D283" s="35">
        <v>267271</v>
      </c>
      <c r="E283" s="66">
        <v>0</v>
      </c>
      <c r="F283" s="7">
        <v>45250</v>
      </c>
      <c r="G283" s="66">
        <v>48910</v>
      </c>
      <c r="H283" s="63">
        <v>2.06</v>
      </c>
      <c r="I283" s="65">
        <v>39920</v>
      </c>
      <c r="J283" s="73">
        <f t="shared" si="112"/>
        <v>0.81620000000000004</v>
      </c>
      <c r="K283" s="65">
        <v>1867</v>
      </c>
      <c r="L283" s="65">
        <v>24419</v>
      </c>
      <c r="M283" s="61">
        <v>12593</v>
      </c>
      <c r="N283" s="41">
        <f t="shared" si="113"/>
        <v>7.6456999999999997</v>
      </c>
      <c r="O283" s="41">
        <f t="shared" si="114"/>
        <v>51.570499999999996</v>
      </c>
      <c r="P283" s="3">
        <v>48883</v>
      </c>
      <c r="Q283" s="3">
        <v>42931</v>
      </c>
      <c r="R283" s="3">
        <v>43787</v>
      </c>
      <c r="S283" s="3">
        <v>44126</v>
      </c>
      <c r="T283" s="74">
        <v>45250</v>
      </c>
      <c r="U283" s="74">
        <f t="shared" si="115"/>
        <v>48883</v>
      </c>
      <c r="V283" s="42">
        <f t="shared" si="116"/>
        <v>0</v>
      </c>
      <c r="W283" s="68">
        <v>79225648</v>
      </c>
      <c r="X283" s="69">
        <v>33189990</v>
      </c>
      <c r="Y283" s="8">
        <v>10.857329068706109</v>
      </c>
      <c r="Z283" s="37">
        <f t="shared" si="117"/>
        <v>4167.6917000000003</v>
      </c>
      <c r="AA283" s="65">
        <f t="shared" si="118"/>
        <v>0</v>
      </c>
      <c r="AB283" s="34">
        <f t="shared" si="119"/>
        <v>0.43202299999999999</v>
      </c>
      <c r="AC283" s="34" t="str">
        <f t="shared" si="120"/>
        <v/>
      </c>
      <c r="AD283" s="65" t="str">
        <f t="shared" si="121"/>
        <v/>
      </c>
      <c r="AE283" s="65" t="str">
        <f t="shared" si="122"/>
        <v/>
      </c>
      <c r="AF283" s="65" t="str">
        <f t="shared" si="123"/>
        <v/>
      </c>
      <c r="AG283" s="65">
        <f t="shared" si="139"/>
        <v>0</v>
      </c>
      <c r="AH283" s="34">
        <f t="shared" si="124"/>
        <v>590.07780754999999</v>
      </c>
      <c r="AI283" s="34" t="str">
        <f t="shared" si="125"/>
        <v/>
      </c>
      <c r="AJ283" s="65" t="str">
        <f t="shared" si="126"/>
        <v/>
      </c>
      <c r="AK283" s="37" t="str">
        <f t="shared" si="127"/>
        <v/>
      </c>
      <c r="AL283" s="14">
        <f t="shared" si="128"/>
        <v>590.08000000000004</v>
      </c>
      <c r="AM283" s="42">
        <f t="shared" si="129"/>
        <v>658.26</v>
      </c>
      <c r="AN283" s="60">
        <f t="shared" si="130"/>
        <v>0</v>
      </c>
      <c r="AO283" s="43">
        <f t="shared" si="131"/>
        <v>4.6442910472681925E-2</v>
      </c>
      <c r="AP283" s="66">
        <f t="shared" si="132"/>
        <v>-12412.843124944171</v>
      </c>
      <c r="AQ283" s="18">
        <v>0</v>
      </c>
      <c r="AR283" s="66">
        <f t="shared" si="133"/>
        <v>0</v>
      </c>
      <c r="AS283" s="38">
        <f t="shared" si="134"/>
        <v>489100</v>
      </c>
      <c r="AT283" s="38">
        <f t="shared" si="135"/>
        <v>1659499.5</v>
      </c>
      <c r="AU283" s="66">
        <f t="shared" si="136"/>
        <v>-221829</v>
      </c>
      <c r="AV283" s="20">
        <f t="shared" si="137"/>
        <v>0</v>
      </c>
      <c r="AX283" s="65">
        <f t="shared" si="138"/>
        <v>0</v>
      </c>
    </row>
    <row r="284" spans="1:50" ht="15" customHeight="1">
      <c r="A284" s="2">
        <v>27</v>
      </c>
      <c r="B284" s="2">
        <v>3200</v>
      </c>
      <c r="C284" s="1" t="s">
        <v>712</v>
      </c>
      <c r="D284" s="35">
        <v>0</v>
      </c>
      <c r="E284" s="66">
        <v>0</v>
      </c>
      <c r="F284" s="7">
        <v>1669</v>
      </c>
      <c r="G284" s="66">
        <v>1694</v>
      </c>
      <c r="H284" s="63">
        <v>1.6439999999999999</v>
      </c>
      <c r="I284" s="65">
        <v>758</v>
      </c>
      <c r="J284" s="73">
        <f t="shared" si="112"/>
        <v>0.44750000000000001</v>
      </c>
      <c r="K284" s="65">
        <v>113</v>
      </c>
      <c r="L284" s="65">
        <v>1121</v>
      </c>
      <c r="M284" s="61">
        <v>262</v>
      </c>
      <c r="N284" s="41">
        <f t="shared" si="113"/>
        <v>10.080300000000001</v>
      </c>
      <c r="O284" s="41">
        <f t="shared" si="114"/>
        <v>23.372</v>
      </c>
      <c r="P284" s="3">
        <v>1087</v>
      </c>
      <c r="Q284" s="3">
        <v>1465</v>
      </c>
      <c r="R284" s="3">
        <v>1571</v>
      </c>
      <c r="S284" s="3">
        <v>1717</v>
      </c>
      <c r="T284" s="74">
        <v>1669</v>
      </c>
      <c r="U284" s="74">
        <f t="shared" si="115"/>
        <v>1717</v>
      </c>
      <c r="V284" s="42">
        <f t="shared" si="116"/>
        <v>1.34</v>
      </c>
      <c r="W284" s="68">
        <v>3544831</v>
      </c>
      <c r="X284" s="69">
        <v>1071204</v>
      </c>
      <c r="Y284" s="8">
        <v>0.61358855716706029</v>
      </c>
      <c r="Z284" s="37">
        <f t="shared" si="117"/>
        <v>2720.0637999999999</v>
      </c>
      <c r="AA284" s="65">
        <f t="shared" si="118"/>
        <v>0</v>
      </c>
      <c r="AB284" s="34">
        <f t="shared" si="119"/>
        <v>0.43202299999999999</v>
      </c>
      <c r="AC284" s="34" t="str">
        <f t="shared" si="120"/>
        <v/>
      </c>
      <c r="AD284" s="65" t="str">
        <f t="shared" si="121"/>
        <v/>
      </c>
      <c r="AE284" s="65">
        <f t="shared" si="122"/>
        <v>994.99799999999993</v>
      </c>
      <c r="AF284" s="65">
        <f t="shared" si="123"/>
        <v>630</v>
      </c>
      <c r="AG284" s="65">
        <f t="shared" si="139"/>
        <v>0</v>
      </c>
      <c r="AH284" s="34" t="str">
        <f t="shared" si="124"/>
        <v/>
      </c>
      <c r="AI284" s="34" t="str">
        <f t="shared" si="125"/>
        <v/>
      </c>
      <c r="AJ284" s="65" t="str">
        <f t="shared" si="126"/>
        <v/>
      </c>
      <c r="AK284" s="37" t="str">
        <f t="shared" si="127"/>
        <v/>
      </c>
      <c r="AL284" s="14">
        <f t="shared" si="128"/>
        <v>630</v>
      </c>
      <c r="AM284" s="42">
        <f t="shared" si="129"/>
        <v>702.8</v>
      </c>
      <c r="AN284" s="60">
        <f t="shared" si="130"/>
        <v>0</v>
      </c>
      <c r="AO284" s="43">
        <f t="shared" si="131"/>
        <v>4.6442910472681925E-2</v>
      </c>
      <c r="AP284" s="66">
        <f t="shared" si="132"/>
        <v>0</v>
      </c>
      <c r="AQ284" s="18">
        <v>0</v>
      </c>
      <c r="AR284" s="66">
        <f t="shared" si="133"/>
        <v>0</v>
      </c>
      <c r="AS284" s="38">
        <f t="shared" si="134"/>
        <v>16940</v>
      </c>
      <c r="AT284" s="38">
        <f t="shared" si="135"/>
        <v>53560.200000000004</v>
      </c>
      <c r="AU284" s="66">
        <f t="shared" si="136"/>
        <v>-16940</v>
      </c>
      <c r="AV284" s="20">
        <f t="shared" si="137"/>
        <v>0</v>
      </c>
      <c r="AX284" s="65">
        <f t="shared" si="138"/>
        <v>0</v>
      </c>
    </row>
    <row r="285" spans="1:50" ht="15" customHeight="1">
      <c r="A285" s="2">
        <v>27</v>
      </c>
      <c r="B285" s="2">
        <v>3300</v>
      </c>
      <c r="C285" s="1" t="s">
        <v>759</v>
      </c>
      <c r="D285" s="35">
        <v>0</v>
      </c>
      <c r="E285" s="66">
        <v>0</v>
      </c>
      <c r="F285" s="7">
        <v>1475</v>
      </c>
      <c r="G285" s="66">
        <v>1550</v>
      </c>
      <c r="H285" s="63">
        <v>2.524</v>
      </c>
      <c r="I285" s="65">
        <v>326</v>
      </c>
      <c r="J285" s="73">
        <f t="shared" si="112"/>
        <v>0.21029999999999999</v>
      </c>
      <c r="K285" s="65">
        <v>161</v>
      </c>
      <c r="L285" s="65">
        <v>657</v>
      </c>
      <c r="M285" s="61">
        <v>169</v>
      </c>
      <c r="N285" s="41">
        <f t="shared" si="113"/>
        <v>24.505299999999998</v>
      </c>
      <c r="O285" s="41">
        <f t="shared" si="114"/>
        <v>25.723000000000003</v>
      </c>
      <c r="P285" s="3">
        <v>1397</v>
      </c>
      <c r="Q285" s="3">
        <v>1354</v>
      </c>
      <c r="R285" s="3">
        <v>1472</v>
      </c>
      <c r="S285" s="3">
        <v>1547</v>
      </c>
      <c r="T285" s="74">
        <v>1475</v>
      </c>
      <c r="U285" s="74">
        <f t="shared" si="115"/>
        <v>1547</v>
      </c>
      <c r="V285" s="42">
        <f t="shared" si="116"/>
        <v>0</v>
      </c>
      <c r="W285" s="68">
        <v>6668745</v>
      </c>
      <c r="X285" s="69">
        <v>1173023</v>
      </c>
      <c r="Y285" s="8">
        <v>0.98856597018982328</v>
      </c>
      <c r="Z285" s="37">
        <f t="shared" si="117"/>
        <v>1492.0603000000001</v>
      </c>
      <c r="AA285" s="65">
        <f t="shared" si="118"/>
        <v>0</v>
      </c>
      <c r="AB285" s="34">
        <f t="shared" si="119"/>
        <v>0.43202299999999999</v>
      </c>
      <c r="AC285" s="34" t="str">
        <f t="shared" si="120"/>
        <v/>
      </c>
      <c r="AD285" s="65" t="str">
        <f t="shared" si="121"/>
        <v/>
      </c>
      <c r="AE285" s="65">
        <f t="shared" si="122"/>
        <v>942.15</v>
      </c>
      <c r="AF285" s="65">
        <f t="shared" si="123"/>
        <v>630</v>
      </c>
      <c r="AG285" s="65">
        <f t="shared" si="139"/>
        <v>0</v>
      </c>
      <c r="AH285" s="34" t="str">
        <f t="shared" si="124"/>
        <v/>
      </c>
      <c r="AI285" s="34" t="str">
        <f t="shared" si="125"/>
        <v/>
      </c>
      <c r="AJ285" s="65" t="str">
        <f t="shared" si="126"/>
        <v/>
      </c>
      <c r="AK285" s="37" t="str">
        <f t="shared" si="127"/>
        <v/>
      </c>
      <c r="AL285" s="14">
        <f t="shared" si="128"/>
        <v>630</v>
      </c>
      <c r="AM285" s="42">
        <f t="shared" si="129"/>
        <v>702.8</v>
      </c>
      <c r="AN285" s="60">
        <f t="shared" si="130"/>
        <v>0</v>
      </c>
      <c r="AO285" s="43">
        <f t="shared" si="131"/>
        <v>4.6442910472681925E-2</v>
      </c>
      <c r="AP285" s="66">
        <f t="shared" si="132"/>
        <v>0</v>
      </c>
      <c r="AQ285" s="18">
        <v>0</v>
      </c>
      <c r="AR285" s="66">
        <f t="shared" si="133"/>
        <v>0</v>
      </c>
      <c r="AS285" s="38">
        <f t="shared" si="134"/>
        <v>15500</v>
      </c>
      <c r="AT285" s="38">
        <f t="shared" si="135"/>
        <v>58651.15</v>
      </c>
      <c r="AU285" s="66">
        <f t="shared" si="136"/>
        <v>-15500</v>
      </c>
      <c r="AV285" s="20">
        <f t="shared" si="137"/>
        <v>0</v>
      </c>
      <c r="AX285" s="65">
        <f t="shared" si="138"/>
        <v>0</v>
      </c>
    </row>
    <row r="286" spans="1:50" ht="15" customHeight="1">
      <c r="A286" s="2">
        <v>27</v>
      </c>
      <c r="B286" s="2">
        <v>3400</v>
      </c>
      <c r="C286" s="1" t="s">
        <v>811</v>
      </c>
      <c r="D286" s="35">
        <v>0</v>
      </c>
      <c r="E286" s="66">
        <v>0</v>
      </c>
      <c r="F286" s="7">
        <v>3688</v>
      </c>
      <c r="G286" s="66">
        <v>4719</v>
      </c>
      <c r="H286" s="63">
        <v>1.994</v>
      </c>
      <c r="I286" s="65">
        <v>5081</v>
      </c>
      <c r="J286" s="73">
        <f t="shared" si="112"/>
        <v>1.0767</v>
      </c>
      <c r="K286" s="65">
        <v>170</v>
      </c>
      <c r="L286" s="65">
        <v>2522</v>
      </c>
      <c r="M286" s="61">
        <v>727</v>
      </c>
      <c r="N286" s="41">
        <f t="shared" si="113"/>
        <v>6.7406999999999995</v>
      </c>
      <c r="O286" s="41">
        <f t="shared" si="114"/>
        <v>28.8263</v>
      </c>
      <c r="P286" s="3">
        <v>3700</v>
      </c>
      <c r="Q286" s="3">
        <v>3621</v>
      </c>
      <c r="R286" s="3">
        <v>3806</v>
      </c>
      <c r="S286" s="3">
        <v>4113</v>
      </c>
      <c r="T286" s="74">
        <v>3688</v>
      </c>
      <c r="U286" s="74">
        <f t="shared" si="115"/>
        <v>4113</v>
      </c>
      <c r="V286" s="42">
        <f t="shared" si="116"/>
        <v>0</v>
      </c>
      <c r="W286" s="68">
        <v>21621432</v>
      </c>
      <c r="X286" s="69">
        <v>4890214</v>
      </c>
      <c r="Y286" s="8">
        <v>3.1577482212272798</v>
      </c>
      <c r="Z286" s="37">
        <f t="shared" si="117"/>
        <v>1167.9209000000001</v>
      </c>
      <c r="AA286" s="65">
        <f t="shared" si="118"/>
        <v>0</v>
      </c>
      <c r="AB286" s="34">
        <f t="shared" si="119"/>
        <v>0.43202299999999999</v>
      </c>
      <c r="AC286" s="34" t="str">
        <f t="shared" si="120"/>
        <v/>
      </c>
      <c r="AD286" s="65" t="str">
        <f t="shared" si="121"/>
        <v/>
      </c>
      <c r="AE286" s="65" t="str">
        <f t="shared" si="122"/>
        <v/>
      </c>
      <c r="AF286" s="65" t="str">
        <f t="shared" si="123"/>
        <v/>
      </c>
      <c r="AG286" s="65">
        <f t="shared" si="139"/>
        <v>574.17817113000001</v>
      </c>
      <c r="AH286" s="34" t="str">
        <f t="shared" si="124"/>
        <v/>
      </c>
      <c r="AI286" s="34" t="str">
        <f t="shared" si="125"/>
        <v/>
      </c>
      <c r="AJ286" s="65" t="str">
        <f t="shared" si="126"/>
        <v/>
      </c>
      <c r="AK286" s="37" t="str">
        <f t="shared" si="127"/>
        <v/>
      </c>
      <c r="AL286" s="14">
        <f t="shared" si="128"/>
        <v>574.17999999999995</v>
      </c>
      <c r="AM286" s="42">
        <f t="shared" si="129"/>
        <v>640.53</v>
      </c>
      <c r="AN286" s="60">
        <f t="shared" si="130"/>
        <v>0</v>
      </c>
      <c r="AO286" s="43">
        <f t="shared" si="131"/>
        <v>4.6442910472681925E-2</v>
      </c>
      <c r="AP286" s="66">
        <f t="shared" si="132"/>
        <v>0</v>
      </c>
      <c r="AQ286" s="18">
        <v>0</v>
      </c>
      <c r="AR286" s="66">
        <f t="shared" si="133"/>
        <v>0</v>
      </c>
      <c r="AS286" s="38">
        <f t="shared" si="134"/>
        <v>47190</v>
      </c>
      <c r="AT286" s="38">
        <f t="shared" si="135"/>
        <v>244510.7</v>
      </c>
      <c r="AU286" s="66">
        <f t="shared" si="136"/>
        <v>-47190</v>
      </c>
      <c r="AV286" s="20">
        <f t="shared" si="137"/>
        <v>0</v>
      </c>
      <c r="AX286" s="65">
        <f t="shared" si="138"/>
        <v>0</v>
      </c>
    </row>
    <row r="287" spans="1:50" ht="15" customHeight="1">
      <c r="A287" s="2">
        <v>27</v>
      </c>
      <c r="B287" s="2">
        <v>3500</v>
      </c>
      <c r="C287" s="1" t="s">
        <v>505</v>
      </c>
      <c r="D287" s="35">
        <v>0</v>
      </c>
      <c r="E287" s="66">
        <v>0</v>
      </c>
      <c r="F287" s="7">
        <v>371</v>
      </c>
      <c r="G287" s="66">
        <v>388</v>
      </c>
      <c r="H287" s="63">
        <v>2.31</v>
      </c>
      <c r="I287" s="65"/>
      <c r="J287" s="73">
        <f t="shared" si="112"/>
        <v>0</v>
      </c>
      <c r="K287" s="65">
        <v>31</v>
      </c>
      <c r="L287" s="65">
        <v>189</v>
      </c>
      <c r="M287" s="61">
        <v>77</v>
      </c>
      <c r="N287" s="41">
        <f t="shared" si="113"/>
        <v>16.402100000000001</v>
      </c>
      <c r="O287" s="41">
        <f t="shared" si="114"/>
        <v>40.740700000000004</v>
      </c>
      <c r="P287" s="3">
        <v>446</v>
      </c>
      <c r="Q287" s="3">
        <v>419</v>
      </c>
      <c r="R287" s="3">
        <v>385</v>
      </c>
      <c r="S287" s="3">
        <v>368</v>
      </c>
      <c r="T287" s="75">
        <v>371</v>
      </c>
      <c r="U287" s="74">
        <f t="shared" si="115"/>
        <v>446</v>
      </c>
      <c r="V287" s="42">
        <f t="shared" si="116"/>
        <v>13</v>
      </c>
      <c r="W287" s="68">
        <v>1059589</v>
      </c>
      <c r="X287" s="69">
        <v>453707</v>
      </c>
      <c r="Y287" s="8">
        <v>0.32308373629530329</v>
      </c>
      <c r="Z287" s="37">
        <f t="shared" si="117"/>
        <v>1148.3090999999999</v>
      </c>
      <c r="AA287" s="65">
        <f t="shared" si="118"/>
        <v>0</v>
      </c>
      <c r="AB287" s="34">
        <f t="shared" si="119"/>
        <v>0.43202299999999999</v>
      </c>
      <c r="AC287" s="34" t="str">
        <f t="shared" si="120"/>
        <v/>
      </c>
      <c r="AD287" s="65" t="str">
        <f t="shared" si="121"/>
        <v/>
      </c>
      <c r="AE287" s="65">
        <f t="shared" si="122"/>
        <v>515.69600000000003</v>
      </c>
      <c r="AF287" s="65">
        <f t="shared" si="123"/>
        <v>515.69600000000003</v>
      </c>
      <c r="AG287" s="65">
        <f t="shared" si="139"/>
        <v>0</v>
      </c>
      <c r="AH287" s="34" t="str">
        <f t="shared" si="124"/>
        <v/>
      </c>
      <c r="AI287" s="34" t="str">
        <f t="shared" si="125"/>
        <v/>
      </c>
      <c r="AJ287" s="65" t="str">
        <f t="shared" si="126"/>
        <v/>
      </c>
      <c r="AK287" s="37" t="str">
        <f t="shared" si="127"/>
        <v/>
      </c>
      <c r="AL287" s="14">
        <f t="shared" si="128"/>
        <v>515.70000000000005</v>
      </c>
      <c r="AM287" s="42">
        <f t="shared" si="129"/>
        <v>575.29</v>
      </c>
      <c r="AN287" s="60">
        <f t="shared" si="130"/>
        <v>0</v>
      </c>
      <c r="AO287" s="43">
        <f t="shared" si="131"/>
        <v>4.6442910472681925E-2</v>
      </c>
      <c r="AP287" s="66">
        <f t="shared" si="132"/>
        <v>0</v>
      </c>
      <c r="AQ287" s="18">
        <v>0</v>
      </c>
      <c r="AR287" s="66">
        <f t="shared" si="133"/>
        <v>0</v>
      </c>
      <c r="AS287" s="38">
        <f t="shared" si="134"/>
        <v>3880</v>
      </c>
      <c r="AT287" s="38">
        <f t="shared" si="135"/>
        <v>22685.350000000002</v>
      </c>
      <c r="AU287" s="66">
        <f t="shared" si="136"/>
        <v>-3880</v>
      </c>
      <c r="AV287" s="20">
        <f t="shared" si="137"/>
        <v>0</v>
      </c>
      <c r="AX287" s="65">
        <f t="shared" si="138"/>
        <v>0</v>
      </c>
    </row>
    <row r="288" spans="1:50" ht="15" customHeight="1">
      <c r="A288" s="2">
        <v>27</v>
      </c>
      <c r="B288" s="2">
        <v>3700</v>
      </c>
      <c r="C288" s="1" t="s">
        <v>841</v>
      </c>
      <c r="D288" s="35">
        <v>0</v>
      </c>
      <c r="E288" s="66">
        <v>0</v>
      </c>
      <c r="F288" s="7">
        <v>437</v>
      </c>
      <c r="G288" s="66">
        <v>467</v>
      </c>
      <c r="H288" s="63">
        <v>2.653</v>
      </c>
      <c r="I288" s="65"/>
      <c r="J288" s="73">
        <f t="shared" si="112"/>
        <v>0</v>
      </c>
      <c r="K288" s="65">
        <v>68</v>
      </c>
      <c r="L288" s="65">
        <v>186</v>
      </c>
      <c r="M288" s="61">
        <v>48</v>
      </c>
      <c r="N288" s="41">
        <f t="shared" si="113"/>
        <v>36.559100000000001</v>
      </c>
      <c r="O288" s="41">
        <f t="shared" si="114"/>
        <v>25.8065</v>
      </c>
      <c r="P288" s="3">
        <v>544</v>
      </c>
      <c r="Q288" s="3">
        <v>526</v>
      </c>
      <c r="R288" s="3">
        <v>496</v>
      </c>
      <c r="S288" s="3">
        <v>480</v>
      </c>
      <c r="T288" s="75">
        <v>437</v>
      </c>
      <c r="U288" s="74">
        <f t="shared" si="115"/>
        <v>544</v>
      </c>
      <c r="V288" s="42">
        <f t="shared" si="116"/>
        <v>14.15</v>
      </c>
      <c r="W288" s="68">
        <v>3802644</v>
      </c>
      <c r="X288" s="69">
        <v>379339</v>
      </c>
      <c r="Y288" s="8">
        <v>0.61907043584757926</v>
      </c>
      <c r="Z288" s="37">
        <f t="shared" si="117"/>
        <v>705.89710000000002</v>
      </c>
      <c r="AA288" s="65">
        <f t="shared" si="118"/>
        <v>0</v>
      </c>
      <c r="AB288" s="34">
        <f t="shared" si="119"/>
        <v>0.43202299999999999</v>
      </c>
      <c r="AC288" s="34" t="str">
        <f t="shared" si="120"/>
        <v/>
      </c>
      <c r="AD288" s="65" t="str">
        <f t="shared" si="121"/>
        <v/>
      </c>
      <c r="AE288" s="65">
        <f t="shared" si="122"/>
        <v>544.68899999999996</v>
      </c>
      <c r="AF288" s="65">
        <f t="shared" si="123"/>
        <v>544.68899999999996</v>
      </c>
      <c r="AG288" s="65">
        <f t="shared" si="139"/>
        <v>0</v>
      </c>
      <c r="AH288" s="34" t="str">
        <f t="shared" si="124"/>
        <v/>
      </c>
      <c r="AI288" s="34" t="str">
        <f t="shared" si="125"/>
        <v/>
      </c>
      <c r="AJ288" s="65" t="str">
        <f t="shared" si="126"/>
        <v/>
      </c>
      <c r="AK288" s="37" t="str">
        <f t="shared" si="127"/>
        <v/>
      </c>
      <c r="AL288" s="14">
        <f t="shared" si="128"/>
        <v>544.69000000000005</v>
      </c>
      <c r="AM288" s="42">
        <f t="shared" si="129"/>
        <v>607.63</v>
      </c>
      <c r="AN288" s="60">
        <f t="shared" si="130"/>
        <v>0</v>
      </c>
      <c r="AO288" s="43">
        <f t="shared" si="131"/>
        <v>4.6442910472681925E-2</v>
      </c>
      <c r="AP288" s="66">
        <f t="shared" si="132"/>
        <v>0</v>
      </c>
      <c r="AQ288" s="18">
        <v>0</v>
      </c>
      <c r="AR288" s="66">
        <f t="shared" si="133"/>
        <v>0</v>
      </c>
      <c r="AS288" s="38">
        <f t="shared" si="134"/>
        <v>4670</v>
      </c>
      <c r="AT288" s="38">
        <f t="shared" si="135"/>
        <v>18966.95</v>
      </c>
      <c r="AU288" s="66">
        <f t="shared" si="136"/>
        <v>-4670</v>
      </c>
      <c r="AV288" s="20">
        <f t="shared" si="137"/>
        <v>0</v>
      </c>
      <c r="AX288" s="65">
        <f t="shared" si="138"/>
        <v>0</v>
      </c>
    </row>
    <row r="289" spans="1:50" ht="15" customHeight="1">
      <c r="A289" s="2">
        <v>27</v>
      </c>
      <c r="B289" s="2">
        <v>4100</v>
      </c>
      <c r="C289" s="1" t="s">
        <v>76</v>
      </c>
      <c r="D289" s="35">
        <v>0</v>
      </c>
      <c r="E289" s="66">
        <v>0</v>
      </c>
      <c r="F289" s="7">
        <v>82893</v>
      </c>
      <c r="G289" s="66">
        <v>89654</v>
      </c>
      <c r="H289" s="63">
        <v>2.306</v>
      </c>
      <c r="I289" s="65">
        <v>92689</v>
      </c>
      <c r="J289" s="73">
        <f t="shared" si="112"/>
        <v>1.0339</v>
      </c>
      <c r="K289" s="65">
        <v>1008</v>
      </c>
      <c r="L289" s="65">
        <v>37313</v>
      </c>
      <c r="M289" s="61">
        <v>18241</v>
      </c>
      <c r="N289" s="41">
        <f t="shared" si="113"/>
        <v>2.7015000000000002</v>
      </c>
      <c r="O289" s="41">
        <f t="shared" si="114"/>
        <v>48.886400000000002</v>
      </c>
      <c r="P289" s="3">
        <v>81970</v>
      </c>
      <c r="Q289" s="3">
        <v>81831</v>
      </c>
      <c r="R289" s="3">
        <v>86335</v>
      </c>
      <c r="S289" s="3">
        <v>85172</v>
      </c>
      <c r="T289" s="74">
        <v>82893</v>
      </c>
      <c r="U289" s="74">
        <f t="shared" si="115"/>
        <v>86335</v>
      </c>
      <c r="V289" s="42">
        <f t="shared" si="116"/>
        <v>0</v>
      </c>
      <c r="W289" s="68">
        <v>161715537</v>
      </c>
      <c r="X289" s="69">
        <v>61843080</v>
      </c>
      <c r="Y289" s="8">
        <v>38.417014287324882</v>
      </c>
      <c r="Z289" s="37">
        <f t="shared" si="117"/>
        <v>2157.7157999999999</v>
      </c>
      <c r="AA289" s="65">
        <f t="shared" si="118"/>
        <v>0</v>
      </c>
      <c r="AB289" s="34">
        <f t="shared" si="119"/>
        <v>0.43202299999999999</v>
      </c>
      <c r="AC289" s="34" t="str">
        <f t="shared" si="120"/>
        <v/>
      </c>
      <c r="AD289" s="65" t="str">
        <f t="shared" si="121"/>
        <v/>
      </c>
      <c r="AE289" s="65" t="str">
        <f t="shared" si="122"/>
        <v/>
      </c>
      <c r="AF289" s="65" t="str">
        <f t="shared" si="123"/>
        <v/>
      </c>
      <c r="AG289" s="65">
        <f t="shared" si="139"/>
        <v>0</v>
      </c>
      <c r="AH289" s="34">
        <f t="shared" si="124"/>
        <v>604.47380344499993</v>
      </c>
      <c r="AI289" s="34" t="str">
        <f t="shared" si="125"/>
        <v/>
      </c>
      <c r="AJ289" s="65" t="str">
        <f t="shared" si="126"/>
        <v/>
      </c>
      <c r="AK289" s="37" t="str">
        <f t="shared" si="127"/>
        <v/>
      </c>
      <c r="AL289" s="14">
        <f t="shared" si="128"/>
        <v>604.47</v>
      </c>
      <c r="AM289" s="42">
        <f t="shared" si="129"/>
        <v>674.32</v>
      </c>
      <c r="AN289" s="60">
        <f t="shared" si="130"/>
        <v>0</v>
      </c>
      <c r="AO289" s="43">
        <f t="shared" si="131"/>
        <v>4.6442910472681925E-2</v>
      </c>
      <c r="AP289" s="66">
        <f t="shared" si="132"/>
        <v>0</v>
      </c>
      <c r="AQ289" s="18">
        <v>0</v>
      </c>
      <c r="AR289" s="66">
        <f t="shared" si="133"/>
        <v>0</v>
      </c>
      <c r="AS289" s="38">
        <f t="shared" si="134"/>
        <v>896540</v>
      </c>
      <c r="AT289" s="38">
        <f t="shared" si="135"/>
        <v>3092154</v>
      </c>
      <c r="AU289" s="66">
        <f t="shared" si="136"/>
        <v>-896540</v>
      </c>
      <c r="AV289" s="20">
        <f t="shared" si="137"/>
        <v>0</v>
      </c>
      <c r="AX289" s="65">
        <f t="shared" si="138"/>
        <v>0</v>
      </c>
    </row>
    <row r="290" spans="1:50" ht="15" customHeight="1">
      <c r="A290" s="2">
        <v>27</v>
      </c>
      <c r="B290" s="2">
        <v>4200</v>
      </c>
      <c r="C290" s="1" t="s">
        <v>557</v>
      </c>
      <c r="D290" s="35">
        <v>815623</v>
      </c>
      <c r="E290" s="66">
        <v>0</v>
      </c>
      <c r="F290" s="7">
        <v>20339</v>
      </c>
      <c r="G290" s="66">
        <v>21790</v>
      </c>
      <c r="H290" s="63">
        <v>2.3660000000000001</v>
      </c>
      <c r="I290" s="65">
        <v>11637</v>
      </c>
      <c r="J290" s="73">
        <f t="shared" si="112"/>
        <v>0.53410000000000002</v>
      </c>
      <c r="K290" s="65">
        <v>114</v>
      </c>
      <c r="L290" s="65">
        <v>8450</v>
      </c>
      <c r="M290" s="61">
        <v>4881</v>
      </c>
      <c r="N290" s="41">
        <f t="shared" si="113"/>
        <v>1.3491</v>
      </c>
      <c r="O290" s="41">
        <f t="shared" si="114"/>
        <v>57.763299999999994</v>
      </c>
      <c r="P290" s="3">
        <v>23180</v>
      </c>
      <c r="Q290" s="3">
        <v>23087</v>
      </c>
      <c r="R290" s="3">
        <v>21853</v>
      </c>
      <c r="S290" s="3">
        <v>20873</v>
      </c>
      <c r="T290" s="74">
        <v>20339</v>
      </c>
      <c r="U290" s="74">
        <f t="shared" si="115"/>
        <v>23180</v>
      </c>
      <c r="V290" s="42">
        <f t="shared" si="116"/>
        <v>6</v>
      </c>
      <c r="W290" s="68">
        <v>24301736</v>
      </c>
      <c r="X290" s="69">
        <v>15009937</v>
      </c>
      <c r="Y290" s="8">
        <v>5.0933873052693679</v>
      </c>
      <c r="Z290" s="37">
        <f t="shared" si="117"/>
        <v>3993.2168000000001</v>
      </c>
      <c r="AA290" s="65">
        <f t="shared" si="118"/>
        <v>0</v>
      </c>
      <c r="AB290" s="34">
        <f t="shared" si="119"/>
        <v>0.43202299999999999</v>
      </c>
      <c r="AC290" s="34" t="str">
        <f t="shared" si="120"/>
        <v/>
      </c>
      <c r="AD290" s="65" t="str">
        <f t="shared" si="121"/>
        <v/>
      </c>
      <c r="AE290" s="65" t="str">
        <f t="shared" si="122"/>
        <v/>
      </c>
      <c r="AF290" s="65" t="str">
        <f t="shared" si="123"/>
        <v/>
      </c>
      <c r="AG290" s="65">
        <f t="shared" si="139"/>
        <v>0</v>
      </c>
      <c r="AH290" s="34">
        <f t="shared" si="124"/>
        <v>506.31014706499997</v>
      </c>
      <c r="AI290" s="34" t="str">
        <f t="shared" si="125"/>
        <v/>
      </c>
      <c r="AJ290" s="65" t="str">
        <f t="shared" si="126"/>
        <v/>
      </c>
      <c r="AK290" s="37" t="str">
        <f t="shared" si="127"/>
        <v/>
      </c>
      <c r="AL290" s="14">
        <f t="shared" si="128"/>
        <v>506.31</v>
      </c>
      <c r="AM290" s="42">
        <f t="shared" si="129"/>
        <v>564.80999999999995</v>
      </c>
      <c r="AN290" s="60">
        <f t="shared" si="130"/>
        <v>1808301</v>
      </c>
      <c r="AO290" s="43">
        <f t="shared" si="131"/>
        <v>4.6442910472681925E-2</v>
      </c>
      <c r="AP290" s="66">
        <f t="shared" si="132"/>
        <v>46102.855482200946</v>
      </c>
      <c r="AQ290" s="18">
        <v>0</v>
      </c>
      <c r="AR290" s="66">
        <f t="shared" si="133"/>
        <v>861726</v>
      </c>
      <c r="AS290" s="38">
        <f t="shared" si="134"/>
        <v>217900</v>
      </c>
      <c r="AT290" s="38">
        <f t="shared" si="135"/>
        <v>750496.85000000009</v>
      </c>
      <c r="AU290" s="66">
        <f t="shared" si="136"/>
        <v>597723</v>
      </c>
      <c r="AV290" s="20">
        <f t="shared" si="137"/>
        <v>861726</v>
      </c>
      <c r="AX290" s="65">
        <f t="shared" si="138"/>
        <v>1</v>
      </c>
    </row>
    <row r="291" spans="1:50" ht="15" customHeight="1">
      <c r="A291" s="2">
        <v>27</v>
      </c>
      <c r="B291" s="2">
        <v>4400</v>
      </c>
      <c r="C291" s="1" t="s">
        <v>486</v>
      </c>
      <c r="D291" s="35">
        <v>0</v>
      </c>
      <c r="E291" s="66">
        <v>0</v>
      </c>
      <c r="F291" s="7">
        <v>61567</v>
      </c>
      <c r="G291" s="66">
        <v>66903</v>
      </c>
      <c r="H291" s="63">
        <v>2.601</v>
      </c>
      <c r="I291" s="65">
        <v>36022</v>
      </c>
      <c r="J291" s="73">
        <f t="shared" si="112"/>
        <v>0.53839999999999999</v>
      </c>
      <c r="K291" s="65">
        <v>262</v>
      </c>
      <c r="L291" s="65">
        <v>27846</v>
      </c>
      <c r="M291" s="61">
        <v>1481</v>
      </c>
      <c r="N291" s="41">
        <f t="shared" si="113"/>
        <v>0.94090000000000007</v>
      </c>
      <c r="O291" s="41">
        <f t="shared" si="114"/>
        <v>5.3185000000000002</v>
      </c>
      <c r="P291" s="3">
        <v>6275</v>
      </c>
      <c r="Q291" s="3">
        <v>20525</v>
      </c>
      <c r="R291" s="3">
        <v>38736</v>
      </c>
      <c r="S291" s="3">
        <v>50365</v>
      </c>
      <c r="T291" s="74">
        <v>61567</v>
      </c>
      <c r="U291" s="74">
        <f t="shared" si="115"/>
        <v>61567</v>
      </c>
      <c r="V291" s="42">
        <f t="shared" si="116"/>
        <v>0</v>
      </c>
      <c r="W291" s="68">
        <v>113106875</v>
      </c>
      <c r="X291" s="69">
        <v>36591233</v>
      </c>
      <c r="Y291" s="8">
        <v>35.027934492360579</v>
      </c>
      <c r="Z291" s="37">
        <f t="shared" si="117"/>
        <v>1757.6542999999999</v>
      </c>
      <c r="AA291" s="65">
        <f t="shared" si="118"/>
        <v>0</v>
      </c>
      <c r="AB291" s="34">
        <f t="shared" si="119"/>
        <v>0.43202299999999999</v>
      </c>
      <c r="AC291" s="34" t="str">
        <f t="shared" si="120"/>
        <v/>
      </c>
      <c r="AD291" s="65" t="str">
        <f t="shared" si="121"/>
        <v/>
      </c>
      <c r="AE291" s="65" t="str">
        <f t="shared" si="122"/>
        <v/>
      </c>
      <c r="AF291" s="65" t="str">
        <f t="shared" si="123"/>
        <v/>
      </c>
      <c r="AG291" s="65">
        <f t="shared" si="139"/>
        <v>0</v>
      </c>
      <c r="AH291" s="34">
        <f t="shared" si="124"/>
        <v>467.47945509999994</v>
      </c>
      <c r="AI291" s="34" t="str">
        <f t="shared" si="125"/>
        <v/>
      </c>
      <c r="AJ291" s="65" t="str">
        <f t="shared" si="126"/>
        <v/>
      </c>
      <c r="AK291" s="37" t="str">
        <f t="shared" si="127"/>
        <v/>
      </c>
      <c r="AL291" s="14">
        <f t="shared" si="128"/>
        <v>467.48</v>
      </c>
      <c r="AM291" s="42">
        <f t="shared" si="129"/>
        <v>521.5</v>
      </c>
      <c r="AN291" s="60">
        <f t="shared" si="130"/>
        <v>0</v>
      </c>
      <c r="AO291" s="43">
        <f t="shared" si="131"/>
        <v>4.6442910472681925E-2</v>
      </c>
      <c r="AP291" s="66">
        <f t="shared" si="132"/>
        <v>0</v>
      </c>
      <c r="AQ291" s="18">
        <v>0</v>
      </c>
      <c r="AR291" s="66">
        <f t="shared" si="133"/>
        <v>0</v>
      </c>
      <c r="AS291" s="38">
        <f t="shared" si="134"/>
        <v>669030</v>
      </c>
      <c r="AT291" s="38">
        <f t="shared" si="135"/>
        <v>1829561.6500000001</v>
      </c>
      <c r="AU291" s="66">
        <f t="shared" si="136"/>
        <v>-669030</v>
      </c>
      <c r="AV291" s="20">
        <f t="shared" si="137"/>
        <v>0</v>
      </c>
      <c r="AX291" s="65">
        <f t="shared" si="138"/>
        <v>0</v>
      </c>
    </row>
    <row r="292" spans="1:50" ht="15" customHeight="1">
      <c r="A292" s="2">
        <v>27</v>
      </c>
      <c r="B292" s="2">
        <v>4500</v>
      </c>
      <c r="C292" s="1" t="s">
        <v>506</v>
      </c>
      <c r="D292" s="35">
        <v>0</v>
      </c>
      <c r="E292" s="66">
        <v>0</v>
      </c>
      <c r="F292" s="7">
        <v>4892</v>
      </c>
      <c r="G292" s="66">
        <v>6646</v>
      </c>
      <c r="H292" s="63">
        <v>2.86</v>
      </c>
      <c r="I292" s="65">
        <v>4973</v>
      </c>
      <c r="J292" s="73">
        <f t="shared" si="112"/>
        <v>0.74829999999999997</v>
      </c>
      <c r="K292" s="65">
        <v>133</v>
      </c>
      <c r="L292" s="65">
        <v>2277</v>
      </c>
      <c r="M292" s="61">
        <v>202</v>
      </c>
      <c r="N292" s="41">
        <f t="shared" si="113"/>
        <v>5.8409999999999993</v>
      </c>
      <c r="O292" s="41">
        <f t="shared" si="114"/>
        <v>8.8712999999999997</v>
      </c>
      <c r="P292" s="3">
        <v>2396</v>
      </c>
      <c r="Q292" s="3">
        <v>2623</v>
      </c>
      <c r="R292" s="3">
        <v>3096</v>
      </c>
      <c r="S292" s="3">
        <v>4005</v>
      </c>
      <c r="T292" s="74">
        <v>4892</v>
      </c>
      <c r="U292" s="74">
        <f t="shared" si="115"/>
        <v>4892</v>
      </c>
      <c r="V292" s="42">
        <f t="shared" si="116"/>
        <v>0</v>
      </c>
      <c r="W292" s="68">
        <v>18555715</v>
      </c>
      <c r="X292" s="69">
        <v>4023142</v>
      </c>
      <c r="Y292" s="8">
        <v>27.002995766775754</v>
      </c>
      <c r="Z292" s="37">
        <f t="shared" si="117"/>
        <v>181.1651</v>
      </c>
      <c r="AA292" s="65">
        <f t="shared" si="118"/>
        <v>0</v>
      </c>
      <c r="AB292" s="34">
        <f t="shared" si="119"/>
        <v>0.43202299999999999</v>
      </c>
      <c r="AC292" s="34" t="str">
        <f t="shared" si="120"/>
        <v/>
      </c>
      <c r="AD292" s="65" t="str">
        <f t="shared" si="121"/>
        <v/>
      </c>
      <c r="AE292" s="65" t="str">
        <f t="shared" si="122"/>
        <v/>
      </c>
      <c r="AF292" s="65" t="str">
        <f t="shared" si="123"/>
        <v/>
      </c>
      <c r="AG292" s="65">
        <f t="shared" si="139"/>
        <v>515.43044389999989</v>
      </c>
      <c r="AH292" s="34" t="str">
        <f t="shared" si="124"/>
        <v/>
      </c>
      <c r="AI292" s="34" t="str">
        <f t="shared" si="125"/>
        <v/>
      </c>
      <c r="AJ292" s="65" t="str">
        <f t="shared" si="126"/>
        <v/>
      </c>
      <c r="AK292" s="37" t="str">
        <f t="shared" si="127"/>
        <v/>
      </c>
      <c r="AL292" s="14">
        <f t="shared" si="128"/>
        <v>515.42999999999995</v>
      </c>
      <c r="AM292" s="42">
        <f t="shared" si="129"/>
        <v>574.99</v>
      </c>
      <c r="AN292" s="60">
        <f t="shared" si="130"/>
        <v>0</v>
      </c>
      <c r="AO292" s="43">
        <f t="shared" si="131"/>
        <v>4.6442910472681925E-2</v>
      </c>
      <c r="AP292" s="66">
        <f t="shared" si="132"/>
        <v>0</v>
      </c>
      <c r="AQ292" s="18">
        <v>0</v>
      </c>
      <c r="AR292" s="66">
        <f t="shared" si="133"/>
        <v>0</v>
      </c>
      <c r="AS292" s="38">
        <f t="shared" si="134"/>
        <v>66460</v>
      </c>
      <c r="AT292" s="38">
        <f t="shared" si="135"/>
        <v>201157.1</v>
      </c>
      <c r="AU292" s="66">
        <f t="shared" si="136"/>
        <v>-66460</v>
      </c>
      <c r="AV292" s="20">
        <f t="shared" si="137"/>
        <v>0</v>
      </c>
      <c r="AX292" s="65">
        <f t="shared" si="138"/>
        <v>0</v>
      </c>
    </row>
    <row r="293" spans="1:50" ht="15" customHeight="1">
      <c r="A293" s="2">
        <v>27</v>
      </c>
      <c r="B293" s="2">
        <v>4600</v>
      </c>
      <c r="C293" s="1" t="s">
        <v>593</v>
      </c>
      <c r="D293" s="35">
        <v>0</v>
      </c>
      <c r="E293" s="66">
        <v>0</v>
      </c>
      <c r="F293" s="7">
        <v>7437</v>
      </c>
      <c r="G293" s="66">
        <v>8102</v>
      </c>
      <c r="H293" s="63">
        <v>2.6040000000000001</v>
      </c>
      <c r="I293" s="65">
        <v>1733</v>
      </c>
      <c r="J293" s="73">
        <f t="shared" si="112"/>
        <v>0.21390000000000001</v>
      </c>
      <c r="K293" s="65">
        <v>691</v>
      </c>
      <c r="L293" s="65">
        <v>3287</v>
      </c>
      <c r="M293" s="61">
        <v>676</v>
      </c>
      <c r="N293" s="41">
        <f t="shared" si="113"/>
        <v>21.022199999999998</v>
      </c>
      <c r="O293" s="41">
        <f t="shared" si="114"/>
        <v>20.565899999999999</v>
      </c>
      <c r="P293" s="3">
        <v>6787</v>
      </c>
      <c r="Q293" s="3">
        <v>6845</v>
      </c>
      <c r="R293" s="3">
        <v>7285</v>
      </c>
      <c r="S293" s="3">
        <v>7538</v>
      </c>
      <c r="T293" s="74">
        <v>7437</v>
      </c>
      <c r="U293" s="74">
        <f t="shared" si="115"/>
        <v>7538</v>
      </c>
      <c r="V293" s="42">
        <f t="shared" si="116"/>
        <v>0</v>
      </c>
      <c r="W293" s="68">
        <v>36116346</v>
      </c>
      <c r="X293" s="69">
        <v>5635845</v>
      </c>
      <c r="Y293" s="8">
        <v>25.149576368693602</v>
      </c>
      <c r="Z293" s="37">
        <f t="shared" si="117"/>
        <v>295.71069999999997</v>
      </c>
      <c r="AA293" s="65">
        <f t="shared" si="118"/>
        <v>0</v>
      </c>
      <c r="AB293" s="34">
        <f t="shared" si="119"/>
        <v>0.43202299999999999</v>
      </c>
      <c r="AC293" s="34" t="str">
        <f t="shared" si="120"/>
        <v/>
      </c>
      <c r="AD293" s="65" t="str">
        <f t="shared" si="121"/>
        <v/>
      </c>
      <c r="AE293" s="65" t="str">
        <f t="shared" si="122"/>
        <v/>
      </c>
      <c r="AF293" s="65" t="str">
        <f t="shared" si="123"/>
        <v/>
      </c>
      <c r="AG293" s="65">
        <f t="shared" si="139"/>
        <v>619.00556097999993</v>
      </c>
      <c r="AH293" s="34" t="str">
        <f t="shared" si="124"/>
        <v/>
      </c>
      <c r="AI293" s="34" t="str">
        <f t="shared" si="125"/>
        <v/>
      </c>
      <c r="AJ293" s="65" t="str">
        <f t="shared" si="126"/>
        <v/>
      </c>
      <c r="AK293" s="37" t="str">
        <f t="shared" si="127"/>
        <v/>
      </c>
      <c r="AL293" s="14">
        <f t="shared" si="128"/>
        <v>619.01</v>
      </c>
      <c r="AM293" s="42">
        <f t="shared" si="129"/>
        <v>690.54</v>
      </c>
      <c r="AN293" s="60">
        <f t="shared" si="130"/>
        <v>0</v>
      </c>
      <c r="AO293" s="43">
        <f t="shared" si="131"/>
        <v>4.6442910472681925E-2</v>
      </c>
      <c r="AP293" s="66">
        <f t="shared" si="132"/>
        <v>0</v>
      </c>
      <c r="AQ293" s="18">
        <v>0</v>
      </c>
      <c r="AR293" s="66">
        <f t="shared" si="133"/>
        <v>0</v>
      </c>
      <c r="AS293" s="38">
        <f t="shared" si="134"/>
        <v>81020</v>
      </c>
      <c r="AT293" s="38">
        <f t="shared" si="135"/>
        <v>281792.25</v>
      </c>
      <c r="AU293" s="66">
        <f t="shared" si="136"/>
        <v>-81020</v>
      </c>
      <c r="AV293" s="20">
        <f t="shared" si="137"/>
        <v>0</v>
      </c>
      <c r="AX293" s="65">
        <f t="shared" si="138"/>
        <v>0</v>
      </c>
    </row>
    <row r="294" spans="1:50" ht="15" customHeight="1">
      <c r="A294" s="2">
        <v>27</v>
      </c>
      <c r="B294" s="2">
        <v>4700</v>
      </c>
      <c r="C294" s="1" t="s">
        <v>626</v>
      </c>
      <c r="D294" s="35">
        <v>0</v>
      </c>
      <c r="E294" s="66">
        <v>0</v>
      </c>
      <c r="F294" s="7">
        <v>70576</v>
      </c>
      <c r="G294" s="66">
        <v>78351</v>
      </c>
      <c r="H294" s="63">
        <v>2.431</v>
      </c>
      <c r="I294" s="65">
        <v>55464</v>
      </c>
      <c r="J294" s="73">
        <f t="shared" si="112"/>
        <v>0.70789999999999997</v>
      </c>
      <c r="K294" s="65">
        <v>546</v>
      </c>
      <c r="L294" s="65">
        <v>32294</v>
      </c>
      <c r="M294" s="61">
        <v>4115</v>
      </c>
      <c r="N294" s="41">
        <f t="shared" si="113"/>
        <v>1.6906999999999999</v>
      </c>
      <c r="O294" s="41">
        <f t="shared" si="114"/>
        <v>12.7423</v>
      </c>
      <c r="P294" s="3">
        <v>18077</v>
      </c>
      <c r="Q294" s="3">
        <v>31615</v>
      </c>
      <c r="R294" s="3">
        <v>50889</v>
      </c>
      <c r="S294" s="3">
        <v>65894</v>
      </c>
      <c r="T294" s="74">
        <v>70576</v>
      </c>
      <c r="U294" s="74">
        <f t="shared" si="115"/>
        <v>70576</v>
      </c>
      <c r="V294" s="42">
        <f t="shared" si="116"/>
        <v>0</v>
      </c>
      <c r="W294" s="68">
        <v>142174090</v>
      </c>
      <c r="X294" s="69">
        <v>35470666</v>
      </c>
      <c r="Y294" s="8">
        <v>35.326262515502002</v>
      </c>
      <c r="Z294" s="37">
        <f t="shared" si="117"/>
        <v>1997.8338000000001</v>
      </c>
      <c r="AA294" s="65">
        <f t="shared" si="118"/>
        <v>0</v>
      </c>
      <c r="AB294" s="34">
        <f t="shared" si="119"/>
        <v>0.43202299999999999</v>
      </c>
      <c r="AC294" s="34" t="str">
        <f t="shared" si="120"/>
        <v/>
      </c>
      <c r="AD294" s="65" t="str">
        <f t="shared" si="121"/>
        <v/>
      </c>
      <c r="AE294" s="65" t="str">
        <f t="shared" si="122"/>
        <v/>
      </c>
      <c r="AF294" s="65" t="str">
        <f t="shared" si="123"/>
        <v/>
      </c>
      <c r="AG294" s="65">
        <f t="shared" si="139"/>
        <v>0</v>
      </c>
      <c r="AH294" s="34">
        <f t="shared" si="124"/>
        <v>509.77073741499993</v>
      </c>
      <c r="AI294" s="34" t="str">
        <f t="shared" si="125"/>
        <v/>
      </c>
      <c r="AJ294" s="65" t="str">
        <f t="shared" si="126"/>
        <v/>
      </c>
      <c r="AK294" s="37" t="str">
        <f t="shared" si="127"/>
        <v/>
      </c>
      <c r="AL294" s="14">
        <f t="shared" si="128"/>
        <v>509.77</v>
      </c>
      <c r="AM294" s="42">
        <f t="shared" si="129"/>
        <v>568.66999999999996</v>
      </c>
      <c r="AN294" s="60">
        <f t="shared" si="130"/>
        <v>0</v>
      </c>
      <c r="AO294" s="43">
        <f t="shared" si="131"/>
        <v>4.6442910472681925E-2</v>
      </c>
      <c r="AP294" s="66">
        <f t="shared" si="132"/>
        <v>0</v>
      </c>
      <c r="AQ294" s="18">
        <v>0</v>
      </c>
      <c r="AR294" s="66">
        <f t="shared" si="133"/>
        <v>0</v>
      </c>
      <c r="AS294" s="38">
        <f t="shared" si="134"/>
        <v>783510</v>
      </c>
      <c r="AT294" s="38">
        <f t="shared" si="135"/>
        <v>1773533.3</v>
      </c>
      <c r="AU294" s="66">
        <f t="shared" si="136"/>
        <v>-783510</v>
      </c>
      <c r="AV294" s="20">
        <f t="shared" si="137"/>
        <v>0</v>
      </c>
      <c r="AX294" s="65">
        <f t="shared" si="138"/>
        <v>0</v>
      </c>
    </row>
    <row r="295" spans="1:50" ht="15" customHeight="1">
      <c r="A295" s="2">
        <v>27</v>
      </c>
      <c r="B295" s="2">
        <v>4900</v>
      </c>
      <c r="C295" s="1" t="s">
        <v>94</v>
      </c>
      <c r="D295" s="35">
        <v>1429827</v>
      </c>
      <c r="E295" s="66">
        <v>0</v>
      </c>
      <c r="F295" s="7">
        <v>75781</v>
      </c>
      <c r="G295" s="66">
        <v>81679</v>
      </c>
      <c r="H295" s="63">
        <v>2.907</v>
      </c>
      <c r="I295" s="65">
        <v>31424</v>
      </c>
      <c r="J295" s="73">
        <f t="shared" si="112"/>
        <v>0.38469999999999999</v>
      </c>
      <c r="K295" s="65">
        <v>528</v>
      </c>
      <c r="L295" s="65">
        <v>29146</v>
      </c>
      <c r="M295" s="61">
        <v>6080</v>
      </c>
      <c r="N295" s="41">
        <f t="shared" si="113"/>
        <v>1.8116000000000001</v>
      </c>
      <c r="O295" s="41">
        <f t="shared" si="114"/>
        <v>20.860500000000002</v>
      </c>
      <c r="P295" s="3">
        <v>26230</v>
      </c>
      <c r="Q295" s="3">
        <v>43332</v>
      </c>
      <c r="R295" s="3">
        <v>56381</v>
      </c>
      <c r="S295" s="3">
        <v>67388</v>
      </c>
      <c r="T295" s="74">
        <v>75781</v>
      </c>
      <c r="U295" s="74">
        <f t="shared" si="115"/>
        <v>75781</v>
      </c>
      <c r="V295" s="42">
        <f t="shared" si="116"/>
        <v>0</v>
      </c>
      <c r="W295" s="68">
        <v>90426613</v>
      </c>
      <c r="X295" s="69">
        <v>46222937</v>
      </c>
      <c r="Y295" s="8">
        <v>26.571237781796672</v>
      </c>
      <c r="Z295" s="37">
        <f t="shared" si="117"/>
        <v>2851.9935999999998</v>
      </c>
      <c r="AA295" s="65">
        <f t="shared" si="118"/>
        <v>0</v>
      </c>
      <c r="AB295" s="34">
        <f t="shared" si="119"/>
        <v>0.43202299999999999</v>
      </c>
      <c r="AC295" s="34" t="str">
        <f t="shared" si="120"/>
        <v/>
      </c>
      <c r="AD295" s="65" t="str">
        <f t="shared" si="121"/>
        <v/>
      </c>
      <c r="AE295" s="65" t="str">
        <f t="shared" si="122"/>
        <v/>
      </c>
      <c r="AF295" s="65" t="str">
        <f t="shared" si="123"/>
        <v/>
      </c>
      <c r="AG295" s="65">
        <f t="shared" si="139"/>
        <v>0</v>
      </c>
      <c r="AH295" s="34">
        <f t="shared" si="124"/>
        <v>453.24768932499995</v>
      </c>
      <c r="AI295" s="34" t="str">
        <f t="shared" si="125"/>
        <v/>
      </c>
      <c r="AJ295" s="65" t="str">
        <f t="shared" si="126"/>
        <v/>
      </c>
      <c r="AK295" s="37" t="str">
        <f t="shared" si="127"/>
        <v/>
      </c>
      <c r="AL295" s="14">
        <f t="shared" si="128"/>
        <v>453.25</v>
      </c>
      <c r="AM295" s="42">
        <f t="shared" si="129"/>
        <v>505.62</v>
      </c>
      <c r="AN295" s="60">
        <f t="shared" si="130"/>
        <v>2232159</v>
      </c>
      <c r="AO295" s="43">
        <f t="shared" si="131"/>
        <v>4.6442910472681925E-2</v>
      </c>
      <c r="AP295" s="66">
        <f t="shared" si="132"/>
        <v>37262.633245367833</v>
      </c>
      <c r="AQ295" s="18">
        <v>0</v>
      </c>
      <c r="AR295" s="66">
        <f t="shared" si="133"/>
        <v>1467090</v>
      </c>
      <c r="AS295" s="38">
        <f t="shared" si="134"/>
        <v>816790</v>
      </c>
      <c r="AT295" s="38">
        <f t="shared" si="135"/>
        <v>2311146.85</v>
      </c>
      <c r="AU295" s="66">
        <f t="shared" si="136"/>
        <v>613037</v>
      </c>
      <c r="AV295" s="20">
        <f t="shared" si="137"/>
        <v>1467090</v>
      </c>
      <c r="AX295" s="65">
        <f t="shared" si="138"/>
        <v>1</v>
      </c>
    </row>
    <row r="296" spans="1:50" ht="15" customHeight="1">
      <c r="A296" s="2">
        <v>27</v>
      </c>
      <c r="B296" s="2">
        <v>5000</v>
      </c>
      <c r="C296" s="1" t="s">
        <v>320</v>
      </c>
      <c r="D296" s="35">
        <v>0</v>
      </c>
      <c r="E296" s="66">
        <v>0</v>
      </c>
      <c r="F296" s="7">
        <v>688</v>
      </c>
      <c r="G296" s="66">
        <v>706</v>
      </c>
      <c r="H296" s="63">
        <v>2.3380000000000001</v>
      </c>
      <c r="I296" s="65">
        <v>150</v>
      </c>
      <c r="J296" s="73">
        <f t="shared" si="112"/>
        <v>0.21249999999999999</v>
      </c>
      <c r="K296" s="65">
        <v>59</v>
      </c>
      <c r="L296" s="65">
        <v>339</v>
      </c>
      <c r="M296" s="61">
        <v>68</v>
      </c>
      <c r="N296" s="41">
        <f t="shared" si="113"/>
        <v>17.4041</v>
      </c>
      <c r="O296" s="41">
        <f t="shared" si="114"/>
        <v>20.058999999999997</v>
      </c>
      <c r="P296" s="3">
        <v>587</v>
      </c>
      <c r="Q296" s="3">
        <v>653</v>
      </c>
      <c r="R296" s="3">
        <v>614</v>
      </c>
      <c r="S296" s="3">
        <v>729</v>
      </c>
      <c r="T296" s="75">
        <v>688</v>
      </c>
      <c r="U296" s="74">
        <f t="shared" si="115"/>
        <v>729</v>
      </c>
      <c r="V296" s="42">
        <f t="shared" si="116"/>
        <v>3.16</v>
      </c>
      <c r="W296" s="68">
        <v>4351740</v>
      </c>
      <c r="X296" s="69">
        <v>637858</v>
      </c>
      <c r="Y296" s="8">
        <v>0.60581091495404615</v>
      </c>
      <c r="Z296" s="37">
        <f t="shared" si="117"/>
        <v>1135.6678999999999</v>
      </c>
      <c r="AA296" s="65">
        <f t="shared" si="118"/>
        <v>0</v>
      </c>
      <c r="AB296" s="34">
        <f t="shared" si="119"/>
        <v>0.43202299999999999</v>
      </c>
      <c r="AC296" s="34" t="str">
        <f t="shared" si="120"/>
        <v/>
      </c>
      <c r="AD296" s="65" t="str">
        <f t="shared" si="121"/>
        <v/>
      </c>
      <c r="AE296" s="65">
        <f t="shared" si="122"/>
        <v>632.40200000000004</v>
      </c>
      <c r="AF296" s="65">
        <f t="shared" si="123"/>
        <v>630</v>
      </c>
      <c r="AG296" s="65">
        <f t="shared" si="139"/>
        <v>0</v>
      </c>
      <c r="AH296" s="34" t="str">
        <f t="shared" si="124"/>
        <v/>
      </c>
      <c r="AI296" s="34" t="str">
        <f t="shared" si="125"/>
        <v/>
      </c>
      <c r="AJ296" s="65" t="str">
        <f t="shared" si="126"/>
        <v/>
      </c>
      <c r="AK296" s="37" t="str">
        <f t="shared" si="127"/>
        <v/>
      </c>
      <c r="AL296" s="14">
        <f t="shared" si="128"/>
        <v>630</v>
      </c>
      <c r="AM296" s="42">
        <f t="shared" si="129"/>
        <v>702.8</v>
      </c>
      <c r="AN296" s="60">
        <f t="shared" si="130"/>
        <v>0</v>
      </c>
      <c r="AO296" s="43">
        <f t="shared" si="131"/>
        <v>4.6442910472681925E-2</v>
      </c>
      <c r="AP296" s="66">
        <f t="shared" si="132"/>
        <v>0</v>
      </c>
      <c r="AQ296" s="18">
        <v>0</v>
      </c>
      <c r="AR296" s="66">
        <f t="shared" si="133"/>
        <v>0</v>
      </c>
      <c r="AS296" s="38">
        <f t="shared" si="134"/>
        <v>7060</v>
      </c>
      <c r="AT296" s="38">
        <f t="shared" si="135"/>
        <v>31892.9</v>
      </c>
      <c r="AU296" s="66">
        <f t="shared" si="136"/>
        <v>-7060</v>
      </c>
      <c r="AV296" s="20">
        <f t="shared" si="137"/>
        <v>0</v>
      </c>
      <c r="AX296" s="65">
        <f t="shared" si="138"/>
        <v>0</v>
      </c>
    </row>
    <row r="297" spans="1:50" ht="15" customHeight="1">
      <c r="A297" s="2">
        <v>27</v>
      </c>
      <c r="B297" s="2">
        <v>5200</v>
      </c>
      <c r="C297" s="1" t="s">
        <v>526</v>
      </c>
      <c r="D297" s="35">
        <v>0</v>
      </c>
      <c r="E297" s="66">
        <v>0</v>
      </c>
      <c r="F297" s="7">
        <v>49734</v>
      </c>
      <c r="G297" s="66">
        <v>53713</v>
      </c>
      <c r="H297" s="63">
        <v>2.25</v>
      </c>
      <c r="I297" s="65">
        <v>49470</v>
      </c>
      <c r="J297" s="73">
        <f t="shared" si="112"/>
        <v>0.92100000000000004</v>
      </c>
      <c r="K297" s="65">
        <v>779</v>
      </c>
      <c r="L297" s="65">
        <v>24135</v>
      </c>
      <c r="M297" s="61">
        <v>7372</v>
      </c>
      <c r="N297" s="41">
        <f t="shared" si="113"/>
        <v>3.2277</v>
      </c>
      <c r="O297" s="41">
        <f t="shared" si="114"/>
        <v>30.544900000000002</v>
      </c>
      <c r="P297" s="3">
        <v>35776</v>
      </c>
      <c r="Q297" s="3">
        <v>38683</v>
      </c>
      <c r="R297" s="3">
        <v>48370</v>
      </c>
      <c r="S297" s="3">
        <v>51301</v>
      </c>
      <c r="T297" s="74">
        <v>49734</v>
      </c>
      <c r="U297" s="74">
        <f t="shared" si="115"/>
        <v>51301</v>
      </c>
      <c r="V297" s="42">
        <f t="shared" si="116"/>
        <v>0</v>
      </c>
      <c r="W297" s="68">
        <v>110440517</v>
      </c>
      <c r="X297" s="69">
        <v>38493719</v>
      </c>
      <c r="Y297" s="8">
        <v>28.214997135121862</v>
      </c>
      <c r="Z297" s="37">
        <f t="shared" si="117"/>
        <v>1762.6795999999999</v>
      </c>
      <c r="AA297" s="65">
        <f t="shared" si="118"/>
        <v>0</v>
      </c>
      <c r="AB297" s="34">
        <f t="shared" si="119"/>
        <v>0.43202299999999999</v>
      </c>
      <c r="AC297" s="34" t="str">
        <f t="shared" si="120"/>
        <v/>
      </c>
      <c r="AD297" s="65" t="str">
        <f t="shared" si="121"/>
        <v/>
      </c>
      <c r="AE297" s="65" t="str">
        <f t="shared" si="122"/>
        <v/>
      </c>
      <c r="AF297" s="65" t="str">
        <f t="shared" si="123"/>
        <v/>
      </c>
      <c r="AG297" s="65">
        <f t="shared" si="139"/>
        <v>0</v>
      </c>
      <c r="AH297" s="34">
        <f t="shared" si="124"/>
        <v>572.13567866999995</v>
      </c>
      <c r="AI297" s="34" t="str">
        <f t="shared" si="125"/>
        <v/>
      </c>
      <c r="AJ297" s="65" t="str">
        <f t="shared" si="126"/>
        <v/>
      </c>
      <c r="AK297" s="37" t="str">
        <f t="shared" si="127"/>
        <v/>
      </c>
      <c r="AL297" s="14">
        <f t="shared" si="128"/>
        <v>572.14</v>
      </c>
      <c r="AM297" s="42">
        <f t="shared" si="129"/>
        <v>638.25</v>
      </c>
      <c r="AN297" s="60">
        <f t="shared" si="130"/>
        <v>0</v>
      </c>
      <c r="AO297" s="43">
        <f t="shared" si="131"/>
        <v>4.6442910472681925E-2</v>
      </c>
      <c r="AP297" s="66">
        <f t="shared" si="132"/>
        <v>0</v>
      </c>
      <c r="AQ297" s="18">
        <v>0</v>
      </c>
      <c r="AR297" s="66">
        <f t="shared" si="133"/>
        <v>0</v>
      </c>
      <c r="AS297" s="38">
        <f t="shared" si="134"/>
        <v>537130</v>
      </c>
      <c r="AT297" s="38">
        <f t="shared" si="135"/>
        <v>1924685.9500000002</v>
      </c>
      <c r="AU297" s="66">
        <f t="shared" si="136"/>
        <v>-537130</v>
      </c>
      <c r="AV297" s="20">
        <f t="shared" si="137"/>
        <v>0</v>
      </c>
      <c r="AX297" s="65">
        <f t="shared" si="138"/>
        <v>0</v>
      </c>
    </row>
    <row r="298" spans="1:50" ht="15" customHeight="1">
      <c r="A298" s="2">
        <v>27</v>
      </c>
      <c r="B298" s="2">
        <v>5300</v>
      </c>
      <c r="C298" s="1" t="s">
        <v>698</v>
      </c>
      <c r="D298" s="35">
        <v>0</v>
      </c>
      <c r="E298" s="66">
        <v>0</v>
      </c>
      <c r="F298" s="7">
        <v>7307</v>
      </c>
      <c r="G298" s="66">
        <v>7693</v>
      </c>
      <c r="H298" s="63">
        <v>2.7029999999999998</v>
      </c>
      <c r="I298" s="65">
        <v>1605</v>
      </c>
      <c r="J298" s="73">
        <f t="shared" si="112"/>
        <v>0.20860000000000001</v>
      </c>
      <c r="K298" s="65">
        <v>338</v>
      </c>
      <c r="L298" s="65">
        <v>2915</v>
      </c>
      <c r="M298" s="61">
        <v>579</v>
      </c>
      <c r="N298" s="41">
        <f t="shared" si="113"/>
        <v>11.5952</v>
      </c>
      <c r="O298" s="41">
        <f t="shared" si="114"/>
        <v>19.8628</v>
      </c>
      <c r="P298" s="3">
        <v>4223</v>
      </c>
      <c r="Q298" s="3">
        <v>4646</v>
      </c>
      <c r="R298" s="3">
        <v>5917</v>
      </c>
      <c r="S298" s="3">
        <v>7400</v>
      </c>
      <c r="T298" s="74">
        <v>7307</v>
      </c>
      <c r="U298" s="74">
        <f t="shared" si="115"/>
        <v>7400</v>
      </c>
      <c r="V298" s="42">
        <f t="shared" si="116"/>
        <v>0</v>
      </c>
      <c r="W298" s="68">
        <v>20480747</v>
      </c>
      <c r="X298" s="69">
        <v>5530343</v>
      </c>
      <c r="Y298" s="8">
        <v>13.330906166360617</v>
      </c>
      <c r="Z298" s="37">
        <f t="shared" si="117"/>
        <v>548.12480000000005</v>
      </c>
      <c r="AA298" s="65">
        <f t="shared" si="118"/>
        <v>0</v>
      </c>
      <c r="AB298" s="34">
        <f t="shared" si="119"/>
        <v>0.43202299999999999</v>
      </c>
      <c r="AC298" s="34" t="str">
        <f t="shared" si="120"/>
        <v/>
      </c>
      <c r="AD298" s="65" t="str">
        <f t="shared" si="121"/>
        <v/>
      </c>
      <c r="AE298" s="65" t="str">
        <f t="shared" si="122"/>
        <v/>
      </c>
      <c r="AF298" s="65" t="str">
        <f t="shared" si="123"/>
        <v/>
      </c>
      <c r="AG298" s="65">
        <f t="shared" si="139"/>
        <v>558.39695687999995</v>
      </c>
      <c r="AH298" s="34" t="str">
        <f t="shared" si="124"/>
        <v/>
      </c>
      <c r="AI298" s="34" t="str">
        <f t="shared" si="125"/>
        <v/>
      </c>
      <c r="AJ298" s="65" t="str">
        <f t="shared" si="126"/>
        <v/>
      </c>
      <c r="AK298" s="37" t="str">
        <f t="shared" si="127"/>
        <v/>
      </c>
      <c r="AL298" s="14">
        <f t="shared" si="128"/>
        <v>558.4</v>
      </c>
      <c r="AM298" s="42">
        <f t="shared" si="129"/>
        <v>622.91999999999996</v>
      </c>
      <c r="AN298" s="60">
        <f t="shared" si="130"/>
        <v>0</v>
      </c>
      <c r="AO298" s="43">
        <f t="shared" si="131"/>
        <v>4.6442910472681925E-2</v>
      </c>
      <c r="AP298" s="66">
        <f t="shared" si="132"/>
        <v>0</v>
      </c>
      <c r="AQ298" s="18">
        <v>0</v>
      </c>
      <c r="AR298" s="66">
        <f t="shared" si="133"/>
        <v>0</v>
      </c>
      <c r="AS298" s="38">
        <f t="shared" si="134"/>
        <v>76930</v>
      </c>
      <c r="AT298" s="38">
        <f t="shared" si="135"/>
        <v>276517.15000000002</v>
      </c>
      <c r="AU298" s="66">
        <f t="shared" si="136"/>
        <v>-76930</v>
      </c>
      <c r="AV298" s="20">
        <f t="shared" si="137"/>
        <v>0</v>
      </c>
      <c r="AX298" s="65">
        <f t="shared" si="138"/>
        <v>0</v>
      </c>
    </row>
    <row r="299" spans="1:50" ht="15" customHeight="1">
      <c r="A299" s="2">
        <v>27</v>
      </c>
      <c r="B299" s="2">
        <v>5400</v>
      </c>
      <c r="C299" s="1" t="s">
        <v>382</v>
      </c>
      <c r="D299" s="35">
        <v>0</v>
      </c>
      <c r="E299" s="66">
        <v>0</v>
      </c>
      <c r="F299" s="7">
        <v>3504</v>
      </c>
      <c r="G299" s="66">
        <v>3763</v>
      </c>
      <c r="H299" s="63">
        <v>2.8849999999999998</v>
      </c>
      <c r="I299" s="65">
        <v>737</v>
      </c>
      <c r="J299" s="73">
        <f t="shared" si="112"/>
        <v>0.19589999999999999</v>
      </c>
      <c r="K299" s="65">
        <v>180</v>
      </c>
      <c r="L299" s="65">
        <v>1307</v>
      </c>
      <c r="M299" s="61">
        <v>263</v>
      </c>
      <c r="N299" s="41">
        <f t="shared" si="113"/>
        <v>13.772</v>
      </c>
      <c r="O299" s="41">
        <f t="shared" si="114"/>
        <v>20.122399999999999</v>
      </c>
      <c r="P299" s="3">
        <v>1993</v>
      </c>
      <c r="Q299" s="3">
        <v>2640</v>
      </c>
      <c r="R299" s="3">
        <v>2822</v>
      </c>
      <c r="S299" s="3">
        <v>3236</v>
      </c>
      <c r="T299" s="74">
        <v>3504</v>
      </c>
      <c r="U299" s="74">
        <f t="shared" si="115"/>
        <v>3504</v>
      </c>
      <c r="V299" s="42">
        <f t="shared" si="116"/>
        <v>0</v>
      </c>
      <c r="W299" s="68">
        <v>7721837</v>
      </c>
      <c r="X299" s="69">
        <v>3038012</v>
      </c>
      <c r="Y299" s="8">
        <v>34.557596791954246</v>
      </c>
      <c r="Z299" s="37">
        <f t="shared" si="117"/>
        <v>101.3959</v>
      </c>
      <c r="AA299" s="65">
        <f t="shared" si="118"/>
        <v>0</v>
      </c>
      <c r="AB299" s="34">
        <f t="shared" si="119"/>
        <v>0.43202299999999999</v>
      </c>
      <c r="AC299" s="34" t="str">
        <f t="shared" si="120"/>
        <v/>
      </c>
      <c r="AD299" s="65" t="str">
        <f t="shared" si="121"/>
        <v/>
      </c>
      <c r="AE299" s="65" t="str">
        <f t="shared" si="122"/>
        <v/>
      </c>
      <c r="AF299" s="65" t="str">
        <f t="shared" si="123"/>
        <v/>
      </c>
      <c r="AG299" s="65">
        <f t="shared" si="139"/>
        <v>559.72500079999998</v>
      </c>
      <c r="AH299" s="34" t="str">
        <f t="shared" si="124"/>
        <v/>
      </c>
      <c r="AI299" s="34" t="str">
        <f t="shared" si="125"/>
        <v/>
      </c>
      <c r="AJ299" s="65" t="str">
        <f t="shared" si="126"/>
        <v/>
      </c>
      <c r="AK299" s="37" t="str">
        <f t="shared" si="127"/>
        <v/>
      </c>
      <c r="AL299" s="14">
        <f t="shared" si="128"/>
        <v>559.73</v>
      </c>
      <c r="AM299" s="42">
        <f t="shared" si="129"/>
        <v>624.41</v>
      </c>
      <c r="AN299" s="60">
        <f t="shared" si="130"/>
        <v>0</v>
      </c>
      <c r="AO299" s="43">
        <f t="shared" si="131"/>
        <v>4.6442910472681925E-2</v>
      </c>
      <c r="AP299" s="66">
        <f t="shared" si="132"/>
        <v>0</v>
      </c>
      <c r="AQ299" s="18">
        <v>0</v>
      </c>
      <c r="AR299" s="66">
        <f t="shared" si="133"/>
        <v>0</v>
      </c>
      <c r="AS299" s="38">
        <f t="shared" si="134"/>
        <v>37630</v>
      </c>
      <c r="AT299" s="38">
        <f t="shared" si="135"/>
        <v>151900.6</v>
      </c>
      <c r="AU299" s="66">
        <f t="shared" si="136"/>
        <v>-37630</v>
      </c>
      <c r="AV299" s="20">
        <f t="shared" si="137"/>
        <v>0</v>
      </c>
      <c r="AX299" s="65">
        <f t="shared" si="138"/>
        <v>0</v>
      </c>
    </row>
    <row r="300" spans="1:50" ht="15" customHeight="1">
      <c r="A300" s="2">
        <v>27</v>
      </c>
      <c r="B300" s="2">
        <v>5500</v>
      </c>
      <c r="C300" s="1" t="s">
        <v>318</v>
      </c>
      <c r="D300" s="35">
        <v>0</v>
      </c>
      <c r="E300" s="66">
        <v>0</v>
      </c>
      <c r="F300" s="7">
        <v>2777</v>
      </c>
      <c r="G300" s="66">
        <v>2904</v>
      </c>
      <c r="H300" s="63">
        <v>2.9540000000000002</v>
      </c>
      <c r="I300" s="65">
        <v>596</v>
      </c>
      <c r="J300" s="73">
        <f t="shared" si="112"/>
        <v>0.20519999999999999</v>
      </c>
      <c r="K300" s="65">
        <v>132</v>
      </c>
      <c r="L300" s="65">
        <v>1090</v>
      </c>
      <c r="M300" s="61">
        <v>144</v>
      </c>
      <c r="N300" s="41">
        <f t="shared" si="113"/>
        <v>12.110099999999999</v>
      </c>
      <c r="O300" s="41">
        <f t="shared" si="114"/>
        <v>13.211</v>
      </c>
      <c r="P300" s="3">
        <v>977</v>
      </c>
      <c r="Q300" s="3">
        <v>1391</v>
      </c>
      <c r="R300" s="3">
        <v>1450</v>
      </c>
      <c r="S300" s="3">
        <v>2544</v>
      </c>
      <c r="T300" s="74">
        <v>2777</v>
      </c>
      <c r="U300" s="74">
        <f t="shared" si="115"/>
        <v>2777</v>
      </c>
      <c r="V300" s="42">
        <f t="shared" si="116"/>
        <v>0</v>
      </c>
      <c r="W300" s="68">
        <v>5407075</v>
      </c>
      <c r="X300" s="69">
        <v>1760898</v>
      </c>
      <c r="Y300" s="8">
        <v>21.553910674489611</v>
      </c>
      <c r="Z300" s="37">
        <f t="shared" si="117"/>
        <v>128.83969999999999</v>
      </c>
      <c r="AA300" s="65">
        <f t="shared" si="118"/>
        <v>0</v>
      </c>
      <c r="AB300" s="34">
        <f t="shared" si="119"/>
        <v>0.43202299999999999</v>
      </c>
      <c r="AC300" s="34">
        <f t="shared" si="120"/>
        <v>0.80800000000000005</v>
      </c>
      <c r="AD300" s="65" t="str">
        <f t="shared" si="121"/>
        <v/>
      </c>
      <c r="AE300" s="65" t="str">
        <f t="shared" si="122"/>
        <v/>
      </c>
      <c r="AF300" s="65" t="str">
        <f t="shared" si="123"/>
        <v/>
      </c>
      <c r="AG300" s="65">
        <f t="shared" si="139"/>
        <v>545.85289418999992</v>
      </c>
      <c r="AH300" s="34" t="str">
        <f t="shared" si="124"/>
        <v/>
      </c>
      <c r="AI300" s="34">
        <f t="shared" si="125"/>
        <v>562.0091385055199</v>
      </c>
      <c r="AJ300" s="65" t="str">
        <f t="shared" si="126"/>
        <v/>
      </c>
      <c r="AK300" s="37">
        <f t="shared" si="127"/>
        <v>1</v>
      </c>
      <c r="AL300" s="14">
        <f t="shared" si="128"/>
        <v>562.01</v>
      </c>
      <c r="AM300" s="42">
        <f t="shared" si="129"/>
        <v>626.95000000000005</v>
      </c>
      <c r="AN300" s="60">
        <f t="shared" si="130"/>
        <v>0</v>
      </c>
      <c r="AO300" s="43">
        <f t="shared" si="131"/>
        <v>4.6442910472681925E-2</v>
      </c>
      <c r="AP300" s="66">
        <f t="shared" si="132"/>
        <v>0</v>
      </c>
      <c r="AQ300" s="18">
        <v>0</v>
      </c>
      <c r="AR300" s="66">
        <f t="shared" si="133"/>
        <v>0</v>
      </c>
      <c r="AS300" s="38">
        <f t="shared" si="134"/>
        <v>29040</v>
      </c>
      <c r="AT300" s="38">
        <f t="shared" si="135"/>
        <v>88044.900000000009</v>
      </c>
      <c r="AU300" s="66">
        <f t="shared" si="136"/>
        <v>-29040</v>
      </c>
      <c r="AV300" s="20">
        <f t="shared" si="137"/>
        <v>0</v>
      </c>
      <c r="AX300" s="65">
        <f t="shared" si="138"/>
        <v>0</v>
      </c>
    </row>
    <row r="301" spans="1:50" ht="15" customHeight="1">
      <c r="A301" s="2">
        <v>27</v>
      </c>
      <c r="B301" s="2">
        <v>5600</v>
      </c>
      <c r="C301" s="1" t="s">
        <v>167</v>
      </c>
      <c r="D301" s="35">
        <v>0</v>
      </c>
      <c r="E301" s="66">
        <v>0</v>
      </c>
      <c r="F301" s="7">
        <v>5379</v>
      </c>
      <c r="G301" s="66">
        <v>5831</v>
      </c>
      <c r="H301" s="63">
        <v>2.87</v>
      </c>
      <c r="I301" s="65">
        <v>1560</v>
      </c>
      <c r="J301" s="73">
        <f t="shared" si="112"/>
        <v>0.26750000000000002</v>
      </c>
      <c r="K301" s="65">
        <v>178</v>
      </c>
      <c r="L301" s="65">
        <v>2127</v>
      </c>
      <c r="M301" s="61">
        <v>170</v>
      </c>
      <c r="N301" s="41">
        <f t="shared" si="113"/>
        <v>8.3685999999999989</v>
      </c>
      <c r="O301" s="41">
        <f t="shared" si="114"/>
        <v>7.9924999999999997</v>
      </c>
      <c r="P301" s="3">
        <v>1656</v>
      </c>
      <c r="Q301" s="3">
        <v>4252</v>
      </c>
      <c r="R301" s="3">
        <v>5199</v>
      </c>
      <c r="S301" s="3">
        <v>5630</v>
      </c>
      <c r="T301" s="74">
        <v>5379</v>
      </c>
      <c r="U301" s="74">
        <f t="shared" si="115"/>
        <v>5630</v>
      </c>
      <c r="V301" s="42">
        <f t="shared" si="116"/>
        <v>0</v>
      </c>
      <c r="W301" s="68">
        <v>9824145</v>
      </c>
      <c r="X301" s="69">
        <v>4263093</v>
      </c>
      <c r="Y301" s="8">
        <v>35.99903397235817</v>
      </c>
      <c r="Z301" s="37">
        <f t="shared" si="117"/>
        <v>149.42070000000001</v>
      </c>
      <c r="AA301" s="65">
        <f t="shared" si="118"/>
        <v>0</v>
      </c>
      <c r="AB301" s="34">
        <f t="shared" si="119"/>
        <v>0.43202299999999999</v>
      </c>
      <c r="AC301" s="34" t="str">
        <f t="shared" si="120"/>
        <v/>
      </c>
      <c r="AD301" s="65" t="str">
        <f t="shared" si="121"/>
        <v/>
      </c>
      <c r="AE301" s="65" t="str">
        <f t="shared" si="122"/>
        <v/>
      </c>
      <c r="AF301" s="65" t="str">
        <f t="shared" si="123"/>
        <v/>
      </c>
      <c r="AG301" s="65">
        <f t="shared" si="139"/>
        <v>529.42138713999987</v>
      </c>
      <c r="AH301" s="34" t="str">
        <f t="shared" si="124"/>
        <v/>
      </c>
      <c r="AI301" s="34" t="str">
        <f t="shared" si="125"/>
        <v/>
      </c>
      <c r="AJ301" s="65" t="str">
        <f t="shared" si="126"/>
        <v/>
      </c>
      <c r="AK301" s="37" t="str">
        <f t="shared" si="127"/>
        <v/>
      </c>
      <c r="AL301" s="14">
        <f t="shared" si="128"/>
        <v>529.41999999999996</v>
      </c>
      <c r="AM301" s="42">
        <f t="shared" si="129"/>
        <v>590.6</v>
      </c>
      <c r="AN301" s="60">
        <f t="shared" si="130"/>
        <v>0</v>
      </c>
      <c r="AO301" s="43">
        <f t="shared" si="131"/>
        <v>4.6442910472681925E-2</v>
      </c>
      <c r="AP301" s="66">
        <f t="shared" si="132"/>
        <v>0</v>
      </c>
      <c r="AQ301" s="18">
        <v>0</v>
      </c>
      <c r="AR301" s="66">
        <f t="shared" si="133"/>
        <v>0</v>
      </c>
      <c r="AS301" s="38">
        <f t="shared" si="134"/>
        <v>58310</v>
      </c>
      <c r="AT301" s="38">
        <f t="shared" si="135"/>
        <v>213154.65000000002</v>
      </c>
      <c r="AU301" s="66">
        <f t="shared" si="136"/>
        <v>-58310</v>
      </c>
      <c r="AV301" s="20">
        <f t="shared" si="137"/>
        <v>0</v>
      </c>
      <c r="AX301" s="65">
        <f t="shared" si="138"/>
        <v>0</v>
      </c>
    </row>
    <row r="302" spans="1:50" ht="15" customHeight="1">
      <c r="A302" s="2">
        <v>27</v>
      </c>
      <c r="B302" s="2">
        <v>5800</v>
      </c>
      <c r="C302" s="1" t="s">
        <v>528</v>
      </c>
      <c r="D302" s="35">
        <v>0</v>
      </c>
      <c r="E302" s="66">
        <v>0</v>
      </c>
      <c r="F302" s="7">
        <v>6384</v>
      </c>
      <c r="G302" s="66">
        <v>7692</v>
      </c>
      <c r="H302" s="63">
        <v>2.9630000000000001</v>
      </c>
      <c r="I302" s="65">
        <v>685</v>
      </c>
      <c r="J302" s="73">
        <f t="shared" si="112"/>
        <v>8.9099999999999999E-2</v>
      </c>
      <c r="K302" s="65">
        <v>216</v>
      </c>
      <c r="L302" s="65">
        <v>2643</v>
      </c>
      <c r="M302" s="61">
        <v>420</v>
      </c>
      <c r="N302" s="41">
        <f t="shared" si="113"/>
        <v>8.1725000000000012</v>
      </c>
      <c r="O302" s="41">
        <f t="shared" si="114"/>
        <v>15.891</v>
      </c>
      <c r="P302" s="3">
        <v>2878</v>
      </c>
      <c r="Q302" s="3">
        <v>3236</v>
      </c>
      <c r="R302" s="3">
        <v>3439</v>
      </c>
      <c r="S302" s="3">
        <v>4358</v>
      </c>
      <c r="T302" s="74">
        <v>6384</v>
      </c>
      <c r="U302" s="74">
        <f t="shared" si="115"/>
        <v>6384</v>
      </c>
      <c r="V302" s="42">
        <f t="shared" si="116"/>
        <v>0</v>
      </c>
      <c r="W302" s="68">
        <v>19542358</v>
      </c>
      <c r="X302" s="69">
        <v>4678934</v>
      </c>
      <c r="Y302" s="8">
        <v>30.759570314611498</v>
      </c>
      <c r="Z302" s="37">
        <f t="shared" si="117"/>
        <v>207.54519999999999</v>
      </c>
      <c r="AA302" s="65">
        <f t="shared" si="118"/>
        <v>0</v>
      </c>
      <c r="AB302" s="34">
        <f t="shared" si="119"/>
        <v>0.43202299999999999</v>
      </c>
      <c r="AC302" s="34" t="str">
        <f t="shared" si="120"/>
        <v/>
      </c>
      <c r="AD302" s="65" t="str">
        <f t="shared" si="121"/>
        <v/>
      </c>
      <c r="AE302" s="65" t="str">
        <f t="shared" si="122"/>
        <v/>
      </c>
      <c r="AF302" s="65" t="str">
        <f t="shared" si="123"/>
        <v/>
      </c>
      <c r="AG302" s="65">
        <f t="shared" si="139"/>
        <v>522.53746115000001</v>
      </c>
      <c r="AH302" s="34" t="str">
        <f t="shared" si="124"/>
        <v/>
      </c>
      <c r="AI302" s="34" t="str">
        <f t="shared" si="125"/>
        <v/>
      </c>
      <c r="AJ302" s="65" t="str">
        <f t="shared" si="126"/>
        <v/>
      </c>
      <c r="AK302" s="37" t="str">
        <f t="shared" si="127"/>
        <v/>
      </c>
      <c r="AL302" s="14">
        <f t="shared" si="128"/>
        <v>522.54</v>
      </c>
      <c r="AM302" s="42">
        <f t="shared" si="129"/>
        <v>582.91999999999996</v>
      </c>
      <c r="AN302" s="60">
        <f t="shared" si="130"/>
        <v>0</v>
      </c>
      <c r="AO302" s="43">
        <f t="shared" si="131"/>
        <v>4.6442910472681925E-2</v>
      </c>
      <c r="AP302" s="66">
        <f t="shared" si="132"/>
        <v>0</v>
      </c>
      <c r="AQ302" s="18">
        <v>0</v>
      </c>
      <c r="AR302" s="66">
        <f t="shared" si="133"/>
        <v>0</v>
      </c>
      <c r="AS302" s="38">
        <f t="shared" si="134"/>
        <v>76920</v>
      </c>
      <c r="AT302" s="38">
        <f t="shared" si="135"/>
        <v>233946.7</v>
      </c>
      <c r="AU302" s="66">
        <f t="shared" si="136"/>
        <v>-76920</v>
      </c>
      <c r="AV302" s="20">
        <f t="shared" si="137"/>
        <v>0</v>
      </c>
      <c r="AX302" s="65">
        <f t="shared" si="138"/>
        <v>0</v>
      </c>
    </row>
    <row r="303" spans="1:50" ht="15" customHeight="1">
      <c r="A303" s="2">
        <v>27</v>
      </c>
      <c r="B303" s="2">
        <v>6000</v>
      </c>
      <c r="C303" s="1" t="s">
        <v>224</v>
      </c>
      <c r="D303" s="35">
        <v>0</v>
      </c>
      <c r="E303" s="66">
        <v>0</v>
      </c>
      <c r="F303" s="7">
        <v>60797</v>
      </c>
      <c r="G303" s="66">
        <v>63456</v>
      </c>
      <c r="H303" s="63">
        <v>2.536</v>
      </c>
      <c r="I303" s="65">
        <v>63040</v>
      </c>
      <c r="J303" s="73">
        <f t="shared" si="112"/>
        <v>0.99339999999999995</v>
      </c>
      <c r="K303" s="65">
        <v>348</v>
      </c>
      <c r="L303" s="65">
        <v>25485</v>
      </c>
      <c r="M303" s="61">
        <v>1721</v>
      </c>
      <c r="N303" s="41">
        <f t="shared" si="113"/>
        <v>1.3654999999999999</v>
      </c>
      <c r="O303" s="41">
        <f t="shared" si="114"/>
        <v>6.753000000000001</v>
      </c>
      <c r="P303" s="3">
        <v>6938</v>
      </c>
      <c r="Q303" s="3">
        <v>16263</v>
      </c>
      <c r="R303" s="3">
        <v>39311</v>
      </c>
      <c r="S303" s="3">
        <v>54901</v>
      </c>
      <c r="T303" s="74">
        <v>60797</v>
      </c>
      <c r="U303" s="74">
        <f t="shared" si="115"/>
        <v>60797</v>
      </c>
      <c r="V303" s="42">
        <f t="shared" si="116"/>
        <v>0</v>
      </c>
      <c r="W303" s="68">
        <v>126473593</v>
      </c>
      <c r="X303" s="69">
        <v>38280856</v>
      </c>
      <c r="Y303" s="8">
        <v>35.182672661031631</v>
      </c>
      <c r="Z303" s="37">
        <f t="shared" si="117"/>
        <v>1728.0381</v>
      </c>
      <c r="AA303" s="65">
        <f t="shared" si="118"/>
        <v>0</v>
      </c>
      <c r="AB303" s="34">
        <f t="shared" si="119"/>
        <v>0.43202299999999999</v>
      </c>
      <c r="AC303" s="34" t="str">
        <f t="shared" si="120"/>
        <v/>
      </c>
      <c r="AD303" s="65" t="str">
        <f t="shared" si="121"/>
        <v/>
      </c>
      <c r="AE303" s="65" t="str">
        <f t="shared" si="122"/>
        <v/>
      </c>
      <c r="AF303" s="65" t="str">
        <f t="shared" si="123"/>
        <v/>
      </c>
      <c r="AG303" s="65">
        <f t="shared" si="139"/>
        <v>0</v>
      </c>
      <c r="AH303" s="34">
        <f t="shared" si="124"/>
        <v>559.39320279999993</v>
      </c>
      <c r="AI303" s="34" t="str">
        <f t="shared" si="125"/>
        <v/>
      </c>
      <c r="AJ303" s="65" t="str">
        <f t="shared" si="126"/>
        <v/>
      </c>
      <c r="AK303" s="37" t="str">
        <f t="shared" si="127"/>
        <v/>
      </c>
      <c r="AL303" s="14">
        <f t="shared" si="128"/>
        <v>559.39</v>
      </c>
      <c r="AM303" s="42">
        <f t="shared" si="129"/>
        <v>624.03</v>
      </c>
      <c r="AN303" s="60">
        <f t="shared" si="130"/>
        <v>0</v>
      </c>
      <c r="AO303" s="43">
        <f t="shared" si="131"/>
        <v>4.6442910472681925E-2</v>
      </c>
      <c r="AP303" s="66">
        <f t="shared" si="132"/>
        <v>0</v>
      </c>
      <c r="AQ303" s="18">
        <v>0</v>
      </c>
      <c r="AR303" s="66">
        <f t="shared" si="133"/>
        <v>0</v>
      </c>
      <c r="AS303" s="38">
        <f t="shared" si="134"/>
        <v>634560</v>
      </c>
      <c r="AT303" s="38">
        <f t="shared" si="135"/>
        <v>1914042.8</v>
      </c>
      <c r="AU303" s="66">
        <f t="shared" si="136"/>
        <v>-634560</v>
      </c>
      <c r="AV303" s="20">
        <f t="shared" si="137"/>
        <v>0</v>
      </c>
      <c r="AX303" s="65">
        <f t="shared" si="138"/>
        <v>0</v>
      </c>
    </row>
    <row r="304" spans="1:50" ht="15" customHeight="1">
      <c r="A304" s="2">
        <v>27</v>
      </c>
      <c r="B304" s="2">
        <v>6600</v>
      </c>
      <c r="C304" s="1" t="s">
        <v>189</v>
      </c>
      <c r="D304" s="35">
        <v>0</v>
      </c>
      <c r="E304" s="66">
        <v>0</v>
      </c>
      <c r="F304" s="7">
        <v>4671</v>
      </c>
      <c r="G304" s="66">
        <v>6072</v>
      </c>
      <c r="H304" s="63">
        <v>2.81</v>
      </c>
      <c r="I304" s="65">
        <v>1227</v>
      </c>
      <c r="J304" s="73">
        <f t="shared" si="112"/>
        <v>0.2021</v>
      </c>
      <c r="K304" s="65">
        <v>195</v>
      </c>
      <c r="L304" s="65">
        <v>1972</v>
      </c>
      <c r="M304" s="61">
        <v>285</v>
      </c>
      <c r="N304" s="41">
        <f t="shared" si="113"/>
        <v>9.8884000000000007</v>
      </c>
      <c r="O304" s="41">
        <f t="shared" si="114"/>
        <v>14.452300000000001</v>
      </c>
      <c r="P304" s="3">
        <v>517</v>
      </c>
      <c r="Q304" s="3">
        <v>4070</v>
      </c>
      <c r="R304" s="3">
        <v>4443</v>
      </c>
      <c r="S304" s="3">
        <v>4699</v>
      </c>
      <c r="T304" s="74">
        <v>4671</v>
      </c>
      <c r="U304" s="74">
        <f t="shared" si="115"/>
        <v>4699</v>
      </c>
      <c r="V304" s="42">
        <f t="shared" si="116"/>
        <v>0</v>
      </c>
      <c r="W304" s="68">
        <v>8794577</v>
      </c>
      <c r="X304" s="69">
        <v>4596544</v>
      </c>
      <c r="Y304" s="8">
        <v>25.141257025129075</v>
      </c>
      <c r="Z304" s="37">
        <f t="shared" si="117"/>
        <v>185.7902</v>
      </c>
      <c r="AA304" s="65">
        <f t="shared" si="118"/>
        <v>0</v>
      </c>
      <c r="AB304" s="34">
        <f t="shared" si="119"/>
        <v>0.43202299999999999</v>
      </c>
      <c r="AC304" s="34" t="str">
        <f t="shared" si="120"/>
        <v/>
      </c>
      <c r="AD304" s="65" t="str">
        <f t="shared" si="121"/>
        <v/>
      </c>
      <c r="AE304" s="65" t="str">
        <f t="shared" si="122"/>
        <v/>
      </c>
      <c r="AF304" s="65" t="str">
        <f t="shared" si="123"/>
        <v/>
      </c>
      <c r="AG304" s="65">
        <f t="shared" si="139"/>
        <v>541.91567115999999</v>
      </c>
      <c r="AH304" s="34" t="str">
        <f t="shared" si="124"/>
        <v/>
      </c>
      <c r="AI304" s="34" t="str">
        <f t="shared" si="125"/>
        <v/>
      </c>
      <c r="AJ304" s="65" t="str">
        <f t="shared" si="126"/>
        <v/>
      </c>
      <c r="AK304" s="37" t="str">
        <f t="shared" si="127"/>
        <v/>
      </c>
      <c r="AL304" s="14">
        <f t="shared" si="128"/>
        <v>541.91999999999996</v>
      </c>
      <c r="AM304" s="42">
        <f t="shared" si="129"/>
        <v>604.54</v>
      </c>
      <c r="AN304" s="60">
        <f t="shared" si="130"/>
        <v>0</v>
      </c>
      <c r="AO304" s="43">
        <f t="shared" si="131"/>
        <v>4.6442910472681925E-2</v>
      </c>
      <c r="AP304" s="66">
        <f t="shared" si="132"/>
        <v>0</v>
      </c>
      <c r="AQ304" s="18">
        <v>0</v>
      </c>
      <c r="AR304" s="66">
        <f t="shared" si="133"/>
        <v>0</v>
      </c>
      <c r="AS304" s="38">
        <f t="shared" si="134"/>
        <v>60720</v>
      </c>
      <c r="AT304" s="38">
        <f t="shared" si="135"/>
        <v>229827.20000000001</v>
      </c>
      <c r="AU304" s="66">
        <f t="shared" si="136"/>
        <v>-60720</v>
      </c>
      <c r="AV304" s="20">
        <f t="shared" si="137"/>
        <v>0</v>
      </c>
      <c r="AX304" s="65">
        <f t="shared" si="138"/>
        <v>0</v>
      </c>
    </row>
    <row r="305" spans="1:50" ht="15" customHeight="1">
      <c r="A305" s="2">
        <v>27</v>
      </c>
      <c r="B305" s="2">
        <v>8800</v>
      </c>
      <c r="C305" s="1" t="s">
        <v>521</v>
      </c>
      <c r="D305" s="35">
        <v>80790122</v>
      </c>
      <c r="E305" s="66">
        <v>0</v>
      </c>
      <c r="F305" s="7">
        <v>382578</v>
      </c>
      <c r="G305" s="66">
        <v>428483</v>
      </c>
      <c r="H305" s="63">
        <v>2.2469999999999999</v>
      </c>
      <c r="I305" s="65">
        <v>333147</v>
      </c>
      <c r="J305" s="73">
        <f t="shared" si="112"/>
        <v>0.77749999999999997</v>
      </c>
      <c r="K305" s="65">
        <v>83015</v>
      </c>
      <c r="L305" s="65">
        <v>185260</v>
      </c>
      <c r="M305" s="61">
        <v>45356</v>
      </c>
      <c r="N305" s="41">
        <f t="shared" si="113"/>
        <v>44.81</v>
      </c>
      <c r="O305" s="41">
        <f t="shared" si="114"/>
        <v>24.482300000000002</v>
      </c>
      <c r="P305" s="3">
        <v>434400</v>
      </c>
      <c r="Q305" s="3">
        <v>370951</v>
      </c>
      <c r="R305" s="3">
        <v>368383</v>
      </c>
      <c r="S305" s="3">
        <v>382618</v>
      </c>
      <c r="T305" s="74">
        <v>382578</v>
      </c>
      <c r="U305" s="74">
        <f t="shared" si="115"/>
        <v>434400</v>
      </c>
      <c r="V305" s="42">
        <f t="shared" si="116"/>
        <v>1.36</v>
      </c>
      <c r="W305" s="68">
        <v>658858217</v>
      </c>
      <c r="X305" s="69">
        <v>350447771</v>
      </c>
      <c r="Y305" s="8">
        <v>57.468077844376111</v>
      </c>
      <c r="Z305" s="37">
        <f t="shared" si="117"/>
        <v>6657.2263000000003</v>
      </c>
      <c r="AA305" s="65">
        <f t="shared" si="118"/>
        <v>0</v>
      </c>
      <c r="AB305" s="34">
        <f t="shared" si="119"/>
        <v>0.43202299999999999</v>
      </c>
      <c r="AC305" s="34" t="str">
        <f t="shared" si="120"/>
        <v/>
      </c>
      <c r="AD305" s="65" t="str">
        <f t="shared" si="121"/>
        <v/>
      </c>
      <c r="AE305" s="65" t="str">
        <f t="shared" si="122"/>
        <v/>
      </c>
      <c r="AF305" s="65" t="str">
        <f t="shared" si="123"/>
        <v/>
      </c>
      <c r="AG305" s="65">
        <f t="shared" si="139"/>
        <v>0</v>
      </c>
      <c r="AH305" s="34">
        <f t="shared" si="124"/>
        <v>759.33356106499991</v>
      </c>
      <c r="AI305" s="34" t="str">
        <f t="shared" si="125"/>
        <v/>
      </c>
      <c r="AJ305" s="65" t="str">
        <f t="shared" si="126"/>
        <v/>
      </c>
      <c r="AK305" s="37" t="str">
        <f t="shared" si="127"/>
        <v/>
      </c>
      <c r="AL305" s="14">
        <f t="shared" si="128"/>
        <v>759.33</v>
      </c>
      <c r="AM305" s="42">
        <f t="shared" si="129"/>
        <v>847.07</v>
      </c>
      <c r="AN305" s="60">
        <f t="shared" si="130"/>
        <v>78313191</v>
      </c>
      <c r="AO305" s="43">
        <f t="shared" si="131"/>
        <v>4.6442910472681925E-2</v>
      </c>
      <c r="AP305" s="66">
        <f t="shared" si="132"/>
        <v>-115035.88468001051</v>
      </c>
      <c r="AQ305" s="18">
        <v>0</v>
      </c>
      <c r="AR305" s="66">
        <f t="shared" si="133"/>
        <v>78313191</v>
      </c>
      <c r="AS305" s="38">
        <f t="shared" si="134"/>
        <v>4284830</v>
      </c>
      <c r="AT305" s="38">
        <f t="shared" si="135"/>
        <v>17522388.550000001</v>
      </c>
      <c r="AU305" s="66">
        <f t="shared" si="136"/>
        <v>76505292</v>
      </c>
      <c r="AV305" s="20">
        <f t="shared" si="137"/>
        <v>78313191</v>
      </c>
      <c r="AX305" s="65">
        <f t="shared" si="138"/>
        <v>1</v>
      </c>
    </row>
    <row r="306" spans="1:50" ht="15" customHeight="1">
      <c r="A306" s="2">
        <v>27</v>
      </c>
      <c r="B306" s="2">
        <v>9100</v>
      </c>
      <c r="C306" s="1" t="s">
        <v>677</v>
      </c>
      <c r="D306" s="35">
        <v>613302</v>
      </c>
      <c r="E306" s="66">
        <v>0</v>
      </c>
      <c r="F306" s="7">
        <v>8226</v>
      </c>
      <c r="G306" s="66">
        <v>9067</v>
      </c>
      <c r="H306" s="63">
        <v>2.1760000000000002</v>
      </c>
      <c r="I306" s="65">
        <v>3788</v>
      </c>
      <c r="J306" s="73">
        <f t="shared" si="112"/>
        <v>0.4178</v>
      </c>
      <c r="K306" s="65">
        <v>186</v>
      </c>
      <c r="L306" s="65">
        <v>4036</v>
      </c>
      <c r="M306" s="61">
        <v>2005</v>
      </c>
      <c r="N306" s="41">
        <f t="shared" si="113"/>
        <v>4.6085000000000003</v>
      </c>
      <c r="O306" s="41">
        <f t="shared" si="114"/>
        <v>49.677900000000001</v>
      </c>
      <c r="P306" s="3">
        <v>9239</v>
      </c>
      <c r="Q306" s="3">
        <v>7981</v>
      </c>
      <c r="R306" s="3">
        <v>7727</v>
      </c>
      <c r="S306" s="3">
        <v>8012</v>
      </c>
      <c r="T306" s="74">
        <v>8226</v>
      </c>
      <c r="U306" s="74">
        <f t="shared" si="115"/>
        <v>9239</v>
      </c>
      <c r="V306" s="42">
        <f t="shared" si="116"/>
        <v>1.86</v>
      </c>
      <c r="W306" s="68">
        <v>10823578</v>
      </c>
      <c r="X306" s="69">
        <v>7141314</v>
      </c>
      <c r="Y306" s="8">
        <v>2.3694445688551453</v>
      </c>
      <c r="Z306" s="37">
        <f t="shared" si="117"/>
        <v>3471.6997000000001</v>
      </c>
      <c r="AA306" s="65">
        <f t="shared" si="118"/>
        <v>0</v>
      </c>
      <c r="AB306" s="34">
        <f t="shared" si="119"/>
        <v>0.43202299999999999</v>
      </c>
      <c r="AC306" s="34" t="str">
        <f t="shared" si="120"/>
        <v/>
      </c>
      <c r="AD306" s="65" t="str">
        <f t="shared" si="121"/>
        <v/>
      </c>
      <c r="AE306" s="65" t="str">
        <f t="shared" si="122"/>
        <v/>
      </c>
      <c r="AF306" s="65" t="str">
        <f t="shared" si="123"/>
        <v/>
      </c>
      <c r="AG306" s="65">
        <f t="shared" si="139"/>
        <v>580.59368395000001</v>
      </c>
      <c r="AH306" s="34" t="str">
        <f t="shared" si="124"/>
        <v/>
      </c>
      <c r="AI306" s="34" t="str">
        <f t="shared" si="125"/>
        <v/>
      </c>
      <c r="AJ306" s="65" t="str">
        <f t="shared" si="126"/>
        <v/>
      </c>
      <c r="AK306" s="37" t="str">
        <f t="shared" si="127"/>
        <v/>
      </c>
      <c r="AL306" s="14">
        <f t="shared" si="128"/>
        <v>580.59</v>
      </c>
      <c r="AM306" s="42">
        <f t="shared" si="129"/>
        <v>647.67999999999995</v>
      </c>
      <c r="AN306" s="60">
        <f t="shared" si="130"/>
        <v>1196480</v>
      </c>
      <c r="AO306" s="43">
        <f t="shared" si="131"/>
        <v>4.6442910472681925E-2</v>
      </c>
      <c r="AP306" s="66">
        <f t="shared" si="132"/>
        <v>27084.483643637701</v>
      </c>
      <c r="AQ306" s="18">
        <v>0</v>
      </c>
      <c r="AR306" s="66">
        <f t="shared" si="133"/>
        <v>640386</v>
      </c>
      <c r="AS306" s="38">
        <f t="shared" si="134"/>
        <v>90670</v>
      </c>
      <c r="AT306" s="38">
        <f t="shared" si="135"/>
        <v>357065.7</v>
      </c>
      <c r="AU306" s="66">
        <f t="shared" si="136"/>
        <v>522632</v>
      </c>
      <c r="AV306" s="20">
        <f t="shared" si="137"/>
        <v>640386</v>
      </c>
      <c r="AX306" s="65">
        <f t="shared" si="138"/>
        <v>1</v>
      </c>
    </row>
    <row r="307" spans="1:50" ht="15" customHeight="1">
      <c r="A307" s="2">
        <v>28</v>
      </c>
      <c r="B307" s="2">
        <v>100</v>
      </c>
      <c r="C307" s="1" t="s">
        <v>101</v>
      </c>
      <c r="D307" s="35">
        <v>72577</v>
      </c>
      <c r="E307" s="66">
        <v>0</v>
      </c>
      <c r="F307" s="7">
        <v>466</v>
      </c>
      <c r="G307" s="66">
        <v>489</v>
      </c>
      <c r="H307" s="63">
        <v>2.0990000000000002</v>
      </c>
      <c r="I307" s="65">
        <v>28</v>
      </c>
      <c r="J307" s="73">
        <f t="shared" si="112"/>
        <v>5.7299999999999997E-2</v>
      </c>
      <c r="K307" s="65">
        <v>79</v>
      </c>
      <c r="L307" s="65">
        <v>288</v>
      </c>
      <c r="M307" s="61">
        <v>65</v>
      </c>
      <c r="N307" s="41">
        <f t="shared" si="113"/>
        <v>27.430599999999998</v>
      </c>
      <c r="O307" s="41">
        <f t="shared" si="114"/>
        <v>22.569400000000002</v>
      </c>
      <c r="P307" s="3">
        <v>417</v>
      </c>
      <c r="Q307" s="3">
        <v>418</v>
      </c>
      <c r="R307" s="3">
        <v>415</v>
      </c>
      <c r="S307" s="3">
        <v>517</v>
      </c>
      <c r="T307" s="75">
        <v>466</v>
      </c>
      <c r="U307" s="74">
        <f t="shared" si="115"/>
        <v>517</v>
      </c>
      <c r="V307" s="42">
        <f t="shared" si="116"/>
        <v>5.42</v>
      </c>
      <c r="W307" s="68">
        <v>431404</v>
      </c>
      <c r="X307" s="69">
        <v>127002</v>
      </c>
      <c r="Y307" s="8">
        <v>1.9356282731811885</v>
      </c>
      <c r="Z307" s="37">
        <f t="shared" si="117"/>
        <v>240.74870000000001</v>
      </c>
      <c r="AA307" s="65">
        <f t="shared" si="118"/>
        <v>0</v>
      </c>
      <c r="AB307" s="34">
        <f t="shared" si="119"/>
        <v>0.43202299999999999</v>
      </c>
      <c r="AC307" s="34" t="str">
        <f t="shared" si="120"/>
        <v/>
      </c>
      <c r="AD307" s="65" t="str">
        <f t="shared" si="121"/>
        <v/>
      </c>
      <c r="AE307" s="65">
        <f t="shared" si="122"/>
        <v>552.76300000000003</v>
      </c>
      <c r="AF307" s="65">
        <f t="shared" si="123"/>
        <v>552.76300000000003</v>
      </c>
      <c r="AG307" s="65">
        <f t="shared" si="139"/>
        <v>0</v>
      </c>
      <c r="AH307" s="34" t="str">
        <f t="shared" si="124"/>
        <v/>
      </c>
      <c r="AI307" s="34" t="str">
        <f t="shared" si="125"/>
        <v/>
      </c>
      <c r="AJ307" s="65" t="str">
        <f t="shared" si="126"/>
        <v/>
      </c>
      <c r="AK307" s="37" t="str">
        <f t="shared" si="127"/>
        <v/>
      </c>
      <c r="AL307" s="14">
        <f t="shared" si="128"/>
        <v>552.76</v>
      </c>
      <c r="AM307" s="42">
        <f t="shared" si="129"/>
        <v>616.63</v>
      </c>
      <c r="AN307" s="60">
        <f t="shared" si="130"/>
        <v>115156</v>
      </c>
      <c r="AO307" s="43">
        <f t="shared" si="131"/>
        <v>4.6442910472681925E-2</v>
      </c>
      <c r="AP307" s="66">
        <f t="shared" si="132"/>
        <v>1977.4926850163238</v>
      </c>
      <c r="AQ307" s="18">
        <v>0</v>
      </c>
      <c r="AR307" s="66">
        <f t="shared" si="133"/>
        <v>74554</v>
      </c>
      <c r="AS307" s="38">
        <f t="shared" si="134"/>
        <v>4890</v>
      </c>
      <c r="AT307" s="38">
        <f t="shared" si="135"/>
        <v>6350.1</v>
      </c>
      <c r="AU307" s="66">
        <f t="shared" si="136"/>
        <v>67687</v>
      </c>
      <c r="AV307" s="20">
        <f t="shared" si="137"/>
        <v>74554</v>
      </c>
      <c r="AX307" s="65">
        <f t="shared" si="138"/>
        <v>1</v>
      </c>
    </row>
    <row r="308" spans="1:50" ht="15" customHeight="1">
      <c r="A308" s="2">
        <v>28</v>
      </c>
      <c r="B308" s="2">
        <v>200</v>
      </c>
      <c r="C308" s="1" t="s">
        <v>112</v>
      </c>
      <c r="D308" s="35">
        <v>1031922</v>
      </c>
      <c r="E308" s="66">
        <v>0</v>
      </c>
      <c r="F308" s="7">
        <v>2868</v>
      </c>
      <c r="G308" s="66">
        <v>2824</v>
      </c>
      <c r="H308" s="63">
        <v>2.1970000000000001</v>
      </c>
      <c r="I308" s="65">
        <v>1637</v>
      </c>
      <c r="J308" s="73">
        <f t="shared" si="112"/>
        <v>0.57969999999999999</v>
      </c>
      <c r="K308" s="65">
        <v>412</v>
      </c>
      <c r="L308" s="65">
        <v>1370</v>
      </c>
      <c r="M308" s="61">
        <v>347</v>
      </c>
      <c r="N308" s="41">
        <f t="shared" si="113"/>
        <v>30.073</v>
      </c>
      <c r="O308" s="41">
        <f t="shared" si="114"/>
        <v>25.328499999999998</v>
      </c>
      <c r="P308" s="3">
        <v>2619</v>
      </c>
      <c r="Q308" s="3">
        <v>2691</v>
      </c>
      <c r="R308" s="3">
        <v>2846</v>
      </c>
      <c r="S308" s="3">
        <v>2965</v>
      </c>
      <c r="T308" s="74">
        <v>2868</v>
      </c>
      <c r="U308" s="74">
        <f t="shared" si="115"/>
        <v>2965</v>
      </c>
      <c r="V308" s="42">
        <f t="shared" si="116"/>
        <v>4.76</v>
      </c>
      <c r="W308" s="68">
        <v>1682009</v>
      </c>
      <c r="X308" s="69">
        <v>858246</v>
      </c>
      <c r="Y308" s="8">
        <v>2.8421614308637722</v>
      </c>
      <c r="Z308" s="37">
        <f t="shared" si="117"/>
        <v>1009.0912</v>
      </c>
      <c r="AA308" s="65">
        <f t="shared" si="118"/>
        <v>0</v>
      </c>
      <c r="AB308" s="34">
        <f t="shared" si="119"/>
        <v>0.43202299999999999</v>
      </c>
      <c r="AC308" s="34">
        <f t="shared" si="120"/>
        <v>0.64800000000000002</v>
      </c>
      <c r="AD308" s="65" t="str">
        <f t="shared" si="121"/>
        <v/>
      </c>
      <c r="AE308" s="65" t="str">
        <f t="shared" si="122"/>
        <v/>
      </c>
      <c r="AF308" s="65" t="str">
        <f t="shared" si="123"/>
        <v/>
      </c>
      <c r="AG308" s="65">
        <f t="shared" si="139"/>
        <v>773.2408203</v>
      </c>
      <c r="AH308" s="34" t="str">
        <f t="shared" si="124"/>
        <v/>
      </c>
      <c r="AI308" s="34">
        <f t="shared" si="125"/>
        <v>722.82005155439992</v>
      </c>
      <c r="AJ308" s="65" t="str">
        <f t="shared" si="126"/>
        <v/>
      </c>
      <c r="AK308" s="37">
        <f t="shared" si="127"/>
        <v>1</v>
      </c>
      <c r="AL308" s="14">
        <f t="shared" si="128"/>
        <v>722.82</v>
      </c>
      <c r="AM308" s="42">
        <f t="shared" si="129"/>
        <v>806.34</v>
      </c>
      <c r="AN308" s="60">
        <f t="shared" si="130"/>
        <v>1550438</v>
      </c>
      <c r="AO308" s="43">
        <f t="shared" si="131"/>
        <v>4.6442910472681925E-2</v>
      </c>
      <c r="AP308" s="66">
        <f t="shared" si="132"/>
        <v>24081.392166653142</v>
      </c>
      <c r="AQ308" s="18">
        <v>0</v>
      </c>
      <c r="AR308" s="66">
        <f t="shared" si="133"/>
        <v>1056003</v>
      </c>
      <c r="AS308" s="38">
        <f t="shared" si="134"/>
        <v>28240</v>
      </c>
      <c r="AT308" s="38">
        <f t="shared" si="135"/>
        <v>42912.3</v>
      </c>
      <c r="AU308" s="66">
        <f t="shared" si="136"/>
        <v>1003682</v>
      </c>
      <c r="AV308" s="20">
        <f t="shared" si="137"/>
        <v>1056003</v>
      </c>
      <c r="AX308" s="65">
        <f t="shared" si="138"/>
        <v>1</v>
      </c>
    </row>
    <row r="309" spans="1:50" ht="15" customHeight="1">
      <c r="A309" s="2">
        <v>28</v>
      </c>
      <c r="B309" s="2">
        <v>300</v>
      </c>
      <c r="C309" s="1" t="s">
        <v>229</v>
      </c>
      <c r="D309" s="35">
        <v>43330</v>
      </c>
      <c r="E309" s="66">
        <v>0</v>
      </c>
      <c r="F309" s="7">
        <v>243</v>
      </c>
      <c r="G309" s="66">
        <v>242</v>
      </c>
      <c r="H309" s="63">
        <v>2.1040000000000001</v>
      </c>
      <c r="I309" s="65">
        <v>32</v>
      </c>
      <c r="J309" s="73">
        <f t="shared" si="112"/>
        <v>0.13220000000000001</v>
      </c>
      <c r="K309" s="65">
        <v>40</v>
      </c>
      <c r="L309" s="65">
        <v>130</v>
      </c>
      <c r="M309" s="61">
        <v>40</v>
      </c>
      <c r="N309" s="41">
        <f t="shared" si="113"/>
        <v>30.769200000000001</v>
      </c>
      <c r="O309" s="41">
        <f t="shared" si="114"/>
        <v>30.769200000000001</v>
      </c>
      <c r="P309" s="3">
        <v>208</v>
      </c>
      <c r="Q309" s="3">
        <v>226</v>
      </c>
      <c r="R309" s="3">
        <v>221</v>
      </c>
      <c r="S309" s="3">
        <v>229</v>
      </c>
      <c r="T309" s="75">
        <v>243</v>
      </c>
      <c r="U309" s="74">
        <f t="shared" si="115"/>
        <v>243</v>
      </c>
      <c r="V309" s="42">
        <f t="shared" si="116"/>
        <v>0.41</v>
      </c>
      <c r="W309" s="68">
        <v>123859</v>
      </c>
      <c r="X309" s="69">
        <v>108200</v>
      </c>
      <c r="Y309" s="8">
        <v>0.57868993987616935</v>
      </c>
      <c r="Z309" s="37">
        <f t="shared" si="117"/>
        <v>419.91399999999999</v>
      </c>
      <c r="AA309" s="65">
        <f t="shared" si="118"/>
        <v>0</v>
      </c>
      <c r="AB309" s="34">
        <f t="shared" si="119"/>
        <v>0.43202299999999999</v>
      </c>
      <c r="AC309" s="34" t="str">
        <f t="shared" si="120"/>
        <v/>
      </c>
      <c r="AD309" s="65" t="str">
        <f t="shared" si="121"/>
        <v/>
      </c>
      <c r="AE309" s="65">
        <f t="shared" si="122"/>
        <v>462.11399999999998</v>
      </c>
      <c r="AF309" s="65">
        <f t="shared" si="123"/>
        <v>462.11399999999998</v>
      </c>
      <c r="AG309" s="65">
        <f t="shared" si="139"/>
        <v>0</v>
      </c>
      <c r="AH309" s="34" t="str">
        <f t="shared" si="124"/>
        <v/>
      </c>
      <c r="AI309" s="34" t="str">
        <f t="shared" si="125"/>
        <v/>
      </c>
      <c r="AJ309" s="65" t="str">
        <f t="shared" si="126"/>
        <v/>
      </c>
      <c r="AK309" s="37" t="str">
        <f t="shared" si="127"/>
        <v/>
      </c>
      <c r="AL309" s="14">
        <f t="shared" si="128"/>
        <v>462.11</v>
      </c>
      <c r="AM309" s="42">
        <f t="shared" si="129"/>
        <v>515.51</v>
      </c>
      <c r="AN309" s="60">
        <f t="shared" si="130"/>
        <v>71243</v>
      </c>
      <c r="AO309" s="43">
        <f t="shared" si="131"/>
        <v>4.6442910472681925E-2</v>
      </c>
      <c r="AP309" s="66">
        <f t="shared" si="132"/>
        <v>1296.3609600239706</v>
      </c>
      <c r="AQ309" s="18">
        <v>0</v>
      </c>
      <c r="AR309" s="66">
        <f t="shared" si="133"/>
        <v>44626</v>
      </c>
      <c r="AS309" s="38">
        <f t="shared" si="134"/>
        <v>2420</v>
      </c>
      <c r="AT309" s="38">
        <f t="shared" si="135"/>
        <v>5410</v>
      </c>
      <c r="AU309" s="66">
        <f t="shared" si="136"/>
        <v>40910</v>
      </c>
      <c r="AV309" s="20">
        <f t="shared" si="137"/>
        <v>44626</v>
      </c>
      <c r="AX309" s="65">
        <f t="shared" si="138"/>
        <v>1</v>
      </c>
    </row>
    <row r="310" spans="1:50" ht="15" customHeight="1">
      <c r="A310" s="2">
        <v>28</v>
      </c>
      <c r="B310" s="2">
        <v>500</v>
      </c>
      <c r="C310" s="1" t="s">
        <v>368</v>
      </c>
      <c r="D310" s="35">
        <v>178304</v>
      </c>
      <c r="E310" s="66">
        <v>0</v>
      </c>
      <c r="F310" s="7">
        <v>580</v>
      </c>
      <c r="G310" s="66">
        <v>544</v>
      </c>
      <c r="H310" s="63">
        <v>2.0219999999999998</v>
      </c>
      <c r="I310" s="65">
        <v>96</v>
      </c>
      <c r="J310" s="73">
        <f t="shared" si="112"/>
        <v>0.17649999999999999</v>
      </c>
      <c r="K310" s="65">
        <v>133</v>
      </c>
      <c r="L310" s="65">
        <v>297</v>
      </c>
      <c r="M310" s="61">
        <v>68</v>
      </c>
      <c r="N310" s="41">
        <f t="shared" si="113"/>
        <v>44.781100000000002</v>
      </c>
      <c r="O310" s="41">
        <f t="shared" si="114"/>
        <v>22.895599999999998</v>
      </c>
      <c r="P310" s="3">
        <v>697</v>
      </c>
      <c r="Q310" s="3">
        <v>686</v>
      </c>
      <c r="R310" s="3">
        <v>687</v>
      </c>
      <c r="S310" s="3">
        <v>614</v>
      </c>
      <c r="T310" s="75">
        <v>580</v>
      </c>
      <c r="U310" s="74">
        <f t="shared" si="115"/>
        <v>697</v>
      </c>
      <c r="V310" s="42">
        <f t="shared" si="116"/>
        <v>21.95</v>
      </c>
      <c r="W310" s="68">
        <v>255989</v>
      </c>
      <c r="X310" s="69">
        <v>295586</v>
      </c>
      <c r="Y310" s="8">
        <v>0.74420344804686356</v>
      </c>
      <c r="Z310" s="37">
        <f t="shared" si="117"/>
        <v>779.35680000000002</v>
      </c>
      <c r="AA310" s="65">
        <f t="shared" si="118"/>
        <v>0</v>
      </c>
      <c r="AB310" s="34">
        <f t="shared" si="119"/>
        <v>0.43202299999999999</v>
      </c>
      <c r="AC310" s="34" t="str">
        <f t="shared" si="120"/>
        <v/>
      </c>
      <c r="AD310" s="65" t="str">
        <f t="shared" si="121"/>
        <v/>
      </c>
      <c r="AE310" s="65">
        <f t="shared" si="122"/>
        <v>572.94799999999998</v>
      </c>
      <c r="AF310" s="65">
        <f t="shared" si="123"/>
        <v>572.94799999999998</v>
      </c>
      <c r="AG310" s="65">
        <f t="shared" si="139"/>
        <v>0</v>
      </c>
      <c r="AH310" s="34" t="str">
        <f t="shared" si="124"/>
        <v/>
      </c>
      <c r="AI310" s="34" t="str">
        <f t="shared" si="125"/>
        <v/>
      </c>
      <c r="AJ310" s="65" t="str">
        <f t="shared" si="126"/>
        <v/>
      </c>
      <c r="AK310" s="37" t="str">
        <f t="shared" si="127"/>
        <v/>
      </c>
      <c r="AL310" s="14">
        <f t="shared" si="128"/>
        <v>572.95000000000005</v>
      </c>
      <c r="AM310" s="42">
        <f t="shared" si="129"/>
        <v>639.15</v>
      </c>
      <c r="AN310" s="60">
        <f t="shared" si="130"/>
        <v>237104</v>
      </c>
      <c r="AO310" s="43">
        <f t="shared" si="131"/>
        <v>4.6442910472681925E-2</v>
      </c>
      <c r="AP310" s="66">
        <f t="shared" si="132"/>
        <v>2730.843135793697</v>
      </c>
      <c r="AQ310" s="18">
        <v>0</v>
      </c>
      <c r="AR310" s="66">
        <f t="shared" si="133"/>
        <v>181035</v>
      </c>
      <c r="AS310" s="38">
        <f t="shared" si="134"/>
        <v>5440</v>
      </c>
      <c r="AT310" s="38">
        <f t="shared" si="135"/>
        <v>14779.300000000001</v>
      </c>
      <c r="AU310" s="66">
        <f t="shared" si="136"/>
        <v>172864</v>
      </c>
      <c r="AV310" s="20">
        <f t="shared" si="137"/>
        <v>181035</v>
      </c>
      <c r="AX310" s="65">
        <f t="shared" si="138"/>
        <v>1</v>
      </c>
    </row>
    <row r="311" spans="1:50" ht="15" customHeight="1">
      <c r="A311" s="2">
        <v>28</v>
      </c>
      <c r="B311" s="2">
        <v>600</v>
      </c>
      <c r="C311" s="1" t="s">
        <v>375</v>
      </c>
      <c r="D311" s="35">
        <v>375312</v>
      </c>
      <c r="E311" s="66">
        <v>0</v>
      </c>
      <c r="F311" s="7">
        <v>979</v>
      </c>
      <c r="G311" s="66">
        <v>967</v>
      </c>
      <c r="H311" s="63">
        <v>2.1619999999999999</v>
      </c>
      <c r="I311" s="65">
        <v>584</v>
      </c>
      <c r="J311" s="73">
        <f t="shared" si="112"/>
        <v>0.60389999999999999</v>
      </c>
      <c r="K311" s="65">
        <v>178</v>
      </c>
      <c r="L311" s="65">
        <v>515</v>
      </c>
      <c r="M311" s="61">
        <v>141</v>
      </c>
      <c r="N311" s="41">
        <f t="shared" si="113"/>
        <v>34.563100000000006</v>
      </c>
      <c r="O311" s="41">
        <f t="shared" si="114"/>
        <v>27.378599999999999</v>
      </c>
      <c r="P311" s="3">
        <v>1090</v>
      </c>
      <c r="Q311" s="3">
        <v>1057</v>
      </c>
      <c r="R311" s="3">
        <v>1013</v>
      </c>
      <c r="S311" s="3">
        <v>1020</v>
      </c>
      <c r="T311" s="75">
        <v>979</v>
      </c>
      <c r="U311" s="74">
        <f t="shared" si="115"/>
        <v>1090</v>
      </c>
      <c r="V311" s="42">
        <f t="shared" si="116"/>
        <v>11.28</v>
      </c>
      <c r="W311" s="68">
        <v>479451</v>
      </c>
      <c r="X311" s="69">
        <v>497094</v>
      </c>
      <c r="Y311" s="8">
        <v>0.94395418048268953</v>
      </c>
      <c r="Z311" s="37">
        <f t="shared" si="117"/>
        <v>1037.1266000000001</v>
      </c>
      <c r="AA311" s="65">
        <f t="shared" si="118"/>
        <v>0</v>
      </c>
      <c r="AB311" s="34">
        <f t="shared" si="119"/>
        <v>0.43202299999999999</v>
      </c>
      <c r="AC311" s="34" t="str">
        <f t="shared" si="120"/>
        <v/>
      </c>
      <c r="AD311" s="65" t="str">
        <f t="shared" si="121"/>
        <v/>
      </c>
      <c r="AE311" s="65">
        <f t="shared" si="122"/>
        <v>728.18900000000008</v>
      </c>
      <c r="AF311" s="65">
        <f t="shared" si="123"/>
        <v>630</v>
      </c>
      <c r="AG311" s="65">
        <f t="shared" si="139"/>
        <v>0</v>
      </c>
      <c r="AH311" s="34" t="str">
        <f t="shared" si="124"/>
        <v/>
      </c>
      <c r="AI311" s="34" t="str">
        <f t="shared" si="125"/>
        <v/>
      </c>
      <c r="AJ311" s="65" t="str">
        <f t="shared" si="126"/>
        <v/>
      </c>
      <c r="AK311" s="37" t="str">
        <f t="shared" si="127"/>
        <v/>
      </c>
      <c r="AL311" s="14">
        <f t="shared" si="128"/>
        <v>630</v>
      </c>
      <c r="AM311" s="42">
        <f t="shared" si="129"/>
        <v>702.8</v>
      </c>
      <c r="AN311" s="60">
        <f t="shared" si="130"/>
        <v>472474</v>
      </c>
      <c r="AO311" s="43">
        <f t="shared" si="131"/>
        <v>4.6442910472681925E-2</v>
      </c>
      <c r="AP311" s="66">
        <f t="shared" si="132"/>
        <v>4512.486067346721</v>
      </c>
      <c r="AQ311" s="18">
        <v>0</v>
      </c>
      <c r="AR311" s="66">
        <f t="shared" si="133"/>
        <v>379824</v>
      </c>
      <c r="AS311" s="38">
        <f t="shared" si="134"/>
        <v>9670</v>
      </c>
      <c r="AT311" s="38">
        <f t="shared" si="135"/>
        <v>24854.7</v>
      </c>
      <c r="AU311" s="66">
        <f t="shared" si="136"/>
        <v>365642</v>
      </c>
      <c r="AV311" s="20">
        <f t="shared" si="137"/>
        <v>379824</v>
      </c>
      <c r="AX311" s="65">
        <f t="shared" si="138"/>
        <v>1</v>
      </c>
    </row>
    <row r="312" spans="1:50" ht="15" customHeight="1">
      <c r="A312" s="2">
        <v>28</v>
      </c>
      <c r="B312" s="2">
        <v>1000</v>
      </c>
      <c r="C312" s="1" t="s">
        <v>709</v>
      </c>
      <c r="D312" s="35">
        <v>449224</v>
      </c>
      <c r="E312" s="66">
        <v>0</v>
      </c>
      <c r="F312" s="7">
        <v>1330</v>
      </c>
      <c r="G312" s="66">
        <v>1291</v>
      </c>
      <c r="H312" s="63">
        <v>2.0249999999999999</v>
      </c>
      <c r="I312" s="65">
        <v>676</v>
      </c>
      <c r="J312" s="73">
        <f t="shared" si="112"/>
        <v>0.52359999999999995</v>
      </c>
      <c r="K312" s="65">
        <v>217</v>
      </c>
      <c r="L312" s="65">
        <v>673</v>
      </c>
      <c r="M312" s="61">
        <v>233</v>
      </c>
      <c r="N312" s="41">
        <f t="shared" si="113"/>
        <v>32.243699999999997</v>
      </c>
      <c r="O312" s="41">
        <f t="shared" si="114"/>
        <v>34.621099999999998</v>
      </c>
      <c r="P312" s="3">
        <v>1290</v>
      </c>
      <c r="Q312" s="3">
        <v>1275</v>
      </c>
      <c r="R312" s="3">
        <v>1153</v>
      </c>
      <c r="S312" s="3">
        <v>1304</v>
      </c>
      <c r="T312" s="74">
        <v>1330</v>
      </c>
      <c r="U312" s="74">
        <f t="shared" si="115"/>
        <v>1330</v>
      </c>
      <c r="V312" s="42">
        <f t="shared" si="116"/>
        <v>2.93</v>
      </c>
      <c r="W312" s="68">
        <v>613636</v>
      </c>
      <c r="X312" s="69">
        <v>628021</v>
      </c>
      <c r="Y312" s="8">
        <v>0.9547843464911806</v>
      </c>
      <c r="Z312" s="37">
        <f t="shared" si="117"/>
        <v>1392.9847</v>
      </c>
      <c r="AA312" s="65">
        <f t="shared" si="118"/>
        <v>0</v>
      </c>
      <c r="AB312" s="34">
        <f t="shared" si="119"/>
        <v>0.43202299999999999</v>
      </c>
      <c r="AC312" s="34" t="str">
        <f t="shared" si="120"/>
        <v/>
      </c>
      <c r="AD312" s="65" t="str">
        <f t="shared" si="121"/>
        <v/>
      </c>
      <c r="AE312" s="65">
        <f t="shared" si="122"/>
        <v>847.09699999999998</v>
      </c>
      <c r="AF312" s="65">
        <f t="shared" si="123"/>
        <v>630</v>
      </c>
      <c r="AG312" s="65">
        <f t="shared" si="139"/>
        <v>0</v>
      </c>
      <c r="AH312" s="34" t="str">
        <f t="shared" si="124"/>
        <v/>
      </c>
      <c r="AI312" s="34" t="str">
        <f t="shared" si="125"/>
        <v/>
      </c>
      <c r="AJ312" s="65" t="str">
        <f t="shared" si="126"/>
        <v/>
      </c>
      <c r="AK312" s="37" t="str">
        <f t="shared" si="127"/>
        <v/>
      </c>
      <c r="AL312" s="14">
        <f t="shared" si="128"/>
        <v>630</v>
      </c>
      <c r="AM312" s="42">
        <f t="shared" si="129"/>
        <v>702.8</v>
      </c>
      <c r="AN312" s="60">
        <f t="shared" si="130"/>
        <v>642210</v>
      </c>
      <c r="AO312" s="43">
        <f t="shared" si="131"/>
        <v>4.6442910472681925E-2</v>
      </c>
      <c r="AP312" s="66">
        <f t="shared" si="132"/>
        <v>8962.8315204809933</v>
      </c>
      <c r="AQ312" s="18">
        <v>0</v>
      </c>
      <c r="AR312" s="66">
        <f t="shared" si="133"/>
        <v>458187</v>
      </c>
      <c r="AS312" s="38">
        <f t="shared" si="134"/>
        <v>12910</v>
      </c>
      <c r="AT312" s="38">
        <f t="shared" si="135"/>
        <v>31401.050000000003</v>
      </c>
      <c r="AU312" s="66">
        <f t="shared" si="136"/>
        <v>436314</v>
      </c>
      <c r="AV312" s="20">
        <f t="shared" si="137"/>
        <v>458187</v>
      </c>
      <c r="AX312" s="65">
        <f t="shared" si="138"/>
        <v>1</v>
      </c>
    </row>
    <row r="313" spans="1:50" ht="15" customHeight="1">
      <c r="A313" s="2">
        <v>28</v>
      </c>
      <c r="B313" s="2">
        <v>9000</v>
      </c>
      <c r="C313" s="1" t="s">
        <v>419</v>
      </c>
      <c r="D313" s="35">
        <v>633961</v>
      </c>
      <c r="E313" s="66">
        <v>0</v>
      </c>
      <c r="F313" s="7">
        <v>4830</v>
      </c>
      <c r="G313" s="66">
        <v>5169</v>
      </c>
      <c r="H313" s="63">
        <v>2.3180000000000001</v>
      </c>
      <c r="I313" s="65">
        <v>1407</v>
      </c>
      <c r="J313" s="73">
        <f t="shared" si="112"/>
        <v>0.2722</v>
      </c>
      <c r="K313" s="65">
        <v>92</v>
      </c>
      <c r="L313" s="65">
        <v>2277</v>
      </c>
      <c r="M313" s="61">
        <v>831</v>
      </c>
      <c r="N313" s="41">
        <f t="shared" si="113"/>
        <v>4.0404</v>
      </c>
      <c r="O313" s="41">
        <f t="shared" si="114"/>
        <v>36.495400000000004</v>
      </c>
      <c r="P313" s="3">
        <v>3296</v>
      </c>
      <c r="Q313" s="3">
        <v>3674</v>
      </c>
      <c r="R313" s="3">
        <v>4311</v>
      </c>
      <c r="S313" s="3">
        <v>4923</v>
      </c>
      <c r="T313" s="74">
        <v>4830</v>
      </c>
      <c r="U313" s="74">
        <f t="shared" si="115"/>
        <v>4923</v>
      </c>
      <c r="V313" s="42">
        <f t="shared" si="116"/>
        <v>0</v>
      </c>
      <c r="W313" s="68">
        <v>4691187</v>
      </c>
      <c r="X313" s="69">
        <v>2867094</v>
      </c>
      <c r="Y313" s="8">
        <v>3.472212612568089</v>
      </c>
      <c r="Z313" s="37">
        <f t="shared" si="117"/>
        <v>1391.0437999999999</v>
      </c>
      <c r="AA313" s="65">
        <f t="shared" si="118"/>
        <v>0</v>
      </c>
      <c r="AB313" s="34">
        <f t="shared" si="119"/>
        <v>0.43202299999999999</v>
      </c>
      <c r="AC313" s="34" t="str">
        <f t="shared" si="120"/>
        <v/>
      </c>
      <c r="AD313" s="65" t="str">
        <f t="shared" si="121"/>
        <v/>
      </c>
      <c r="AE313" s="65" t="str">
        <f t="shared" si="122"/>
        <v/>
      </c>
      <c r="AF313" s="65" t="str">
        <f t="shared" si="123"/>
        <v/>
      </c>
      <c r="AG313" s="65">
        <f t="shared" si="139"/>
        <v>538.53675035999993</v>
      </c>
      <c r="AH313" s="34" t="str">
        <f t="shared" si="124"/>
        <v/>
      </c>
      <c r="AI313" s="34" t="str">
        <f t="shared" si="125"/>
        <v/>
      </c>
      <c r="AJ313" s="65" t="str">
        <f t="shared" si="126"/>
        <v/>
      </c>
      <c r="AK313" s="37" t="str">
        <f t="shared" si="127"/>
        <v/>
      </c>
      <c r="AL313" s="14">
        <f t="shared" si="128"/>
        <v>538.54</v>
      </c>
      <c r="AM313" s="42">
        <f t="shared" si="129"/>
        <v>600.77</v>
      </c>
      <c r="AN313" s="60">
        <f t="shared" si="130"/>
        <v>1078679</v>
      </c>
      <c r="AO313" s="43">
        <f t="shared" si="131"/>
        <v>4.6442910472681925E-2</v>
      </c>
      <c r="AP313" s="66">
        <f t="shared" si="132"/>
        <v>20653.99825959016</v>
      </c>
      <c r="AQ313" s="18">
        <v>0</v>
      </c>
      <c r="AR313" s="66">
        <f t="shared" si="133"/>
        <v>654615</v>
      </c>
      <c r="AS313" s="38">
        <f t="shared" si="134"/>
        <v>51690</v>
      </c>
      <c r="AT313" s="38">
        <f t="shared" si="135"/>
        <v>143354.70000000001</v>
      </c>
      <c r="AU313" s="66">
        <f t="shared" si="136"/>
        <v>582271</v>
      </c>
      <c r="AV313" s="20">
        <f t="shared" si="137"/>
        <v>654615</v>
      </c>
      <c r="AX313" s="65">
        <f t="shared" si="138"/>
        <v>1</v>
      </c>
    </row>
    <row r="314" spans="1:50" ht="15" customHeight="1">
      <c r="A314" s="2">
        <v>29</v>
      </c>
      <c r="B314" s="2">
        <v>100</v>
      </c>
      <c r="C314" s="1" t="s">
        <v>5</v>
      </c>
      <c r="D314" s="35">
        <v>84344</v>
      </c>
      <c r="E314" s="66">
        <v>0</v>
      </c>
      <c r="F314" s="7">
        <v>432</v>
      </c>
      <c r="G314" s="66">
        <v>451</v>
      </c>
      <c r="H314" s="63">
        <v>2.3010000000000002</v>
      </c>
      <c r="I314" s="65">
        <v>100</v>
      </c>
      <c r="J314" s="73">
        <f t="shared" si="112"/>
        <v>0.22170000000000001</v>
      </c>
      <c r="K314" s="65">
        <v>57</v>
      </c>
      <c r="L314" s="65">
        <v>227</v>
      </c>
      <c r="M314" s="61">
        <v>49</v>
      </c>
      <c r="N314" s="41">
        <f t="shared" si="113"/>
        <v>25.110100000000003</v>
      </c>
      <c r="O314" s="41">
        <f t="shared" si="114"/>
        <v>21.585899999999999</v>
      </c>
      <c r="P314" s="3">
        <v>468</v>
      </c>
      <c r="Q314" s="3">
        <v>486</v>
      </c>
      <c r="R314" s="3">
        <v>393</v>
      </c>
      <c r="S314" s="3">
        <v>412</v>
      </c>
      <c r="T314" s="75">
        <v>432</v>
      </c>
      <c r="U314" s="74">
        <f t="shared" si="115"/>
        <v>486</v>
      </c>
      <c r="V314" s="42">
        <f t="shared" si="116"/>
        <v>7.2</v>
      </c>
      <c r="W314" s="68">
        <v>215471</v>
      </c>
      <c r="X314" s="69">
        <v>205284</v>
      </c>
      <c r="Y314" s="8">
        <v>1.4983490270997395</v>
      </c>
      <c r="Z314" s="37">
        <f t="shared" si="117"/>
        <v>288.31729999999999</v>
      </c>
      <c r="AA314" s="65">
        <f t="shared" si="118"/>
        <v>0</v>
      </c>
      <c r="AB314" s="34">
        <f t="shared" si="119"/>
        <v>0.43202299999999999</v>
      </c>
      <c r="AC314" s="34" t="str">
        <f t="shared" si="120"/>
        <v/>
      </c>
      <c r="AD314" s="65" t="str">
        <f t="shared" si="121"/>
        <v/>
      </c>
      <c r="AE314" s="65">
        <f t="shared" si="122"/>
        <v>538.81700000000001</v>
      </c>
      <c r="AF314" s="65">
        <f t="shared" si="123"/>
        <v>538.81700000000001</v>
      </c>
      <c r="AG314" s="65">
        <f t="shared" si="139"/>
        <v>0</v>
      </c>
      <c r="AH314" s="34" t="str">
        <f t="shared" si="124"/>
        <v/>
      </c>
      <c r="AI314" s="34" t="str">
        <f t="shared" si="125"/>
        <v/>
      </c>
      <c r="AJ314" s="65" t="str">
        <f t="shared" si="126"/>
        <v/>
      </c>
      <c r="AK314" s="37" t="str">
        <f t="shared" si="127"/>
        <v/>
      </c>
      <c r="AL314" s="14">
        <f t="shared" si="128"/>
        <v>538.82000000000005</v>
      </c>
      <c r="AM314" s="42">
        <f t="shared" si="129"/>
        <v>601.08000000000004</v>
      </c>
      <c r="AN314" s="60">
        <f t="shared" si="130"/>
        <v>177999</v>
      </c>
      <c r="AO314" s="43">
        <f t="shared" si="131"/>
        <v>4.6442910472681925E-2</v>
      </c>
      <c r="AP314" s="66">
        <f t="shared" si="132"/>
        <v>4349.6107803190262</v>
      </c>
      <c r="AQ314" s="18">
        <v>0</v>
      </c>
      <c r="AR314" s="66">
        <f t="shared" si="133"/>
        <v>88694</v>
      </c>
      <c r="AS314" s="38">
        <f t="shared" si="134"/>
        <v>4510</v>
      </c>
      <c r="AT314" s="38">
        <f t="shared" si="135"/>
        <v>10264.200000000001</v>
      </c>
      <c r="AU314" s="66">
        <f t="shared" si="136"/>
        <v>79834</v>
      </c>
      <c r="AV314" s="20">
        <f t="shared" si="137"/>
        <v>88694</v>
      </c>
      <c r="AX314" s="65">
        <f t="shared" si="138"/>
        <v>1</v>
      </c>
    </row>
    <row r="315" spans="1:50" ht="15" customHeight="1">
      <c r="A315" s="2">
        <v>29</v>
      </c>
      <c r="B315" s="2">
        <v>1100</v>
      </c>
      <c r="C315" s="1" t="s">
        <v>440</v>
      </c>
      <c r="D315" s="35">
        <v>9203</v>
      </c>
      <c r="E315" s="66">
        <v>0</v>
      </c>
      <c r="F315" s="7">
        <v>111</v>
      </c>
      <c r="G315" s="66">
        <v>111</v>
      </c>
      <c r="H315" s="63">
        <v>1.982</v>
      </c>
      <c r="I315" s="65">
        <v>119</v>
      </c>
      <c r="J315" s="73">
        <f t="shared" si="112"/>
        <v>1.0721000000000001</v>
      </c>
      <c r="K315" s="65">
        <v>27</v>
      </c>
      <c r="L315" s="65">
        <v>113</v>
      </c>
      <c r="M315" s="61">
        <v>20</v>
      </c>
      <c r="N315" s="41">
        <f t="shared" si="113"/>
        <v>23.893800000000002</v>
      </c>
      <c r="O315" s="41">
        <f t="shared" si="114"/>
        <v>17.699100000000001</v>
      </c>
      <c r="P315" s="3">
        <v>154</v>
      </c>
      <c r="Q315" s="3">
        <v>160</v>
      </c>
      <c r="R315" s="3">
        <v>101</v>
      </c>
      <c r="S315" s="3">
        <v>145</v>
      </c>
      <c r="T315" s="75">
        <v>111</v>
      </c>
      <c r="U315" s="74">
        <f t="shared" si="115"/>
        <v>160</v>
      </c>
      <c r="V315" s="42">
        <f t="shared" si="116"/>
        <v>30.63</v>
      </c>
      <c r="W315" s="68">
        <v>96406</v>
      </c>
      <c r="X315" s="69">
        <v>62143</v>
      </c>
      <c r="Y315" s="8">
        <v>0.70433994288776625</v>
      </c>
      <c r="Z315" s="37">
        <f t="shared" si="117"/>
        <v>157.59440000000001</v>
      </c>
      <c r="AA315" s="65">
        <f t="shared" si="118"/>
        <v>0</v>
      </c>
      <c r="AB315" s="34">
        <f t="shared" si="119"/>
        <v>0.43202299999999999</v>
      </c>
      <c r="AC315" s="34" t="str">
        <f t="shared" si="120"/>
        <v/>
      </c>
      <c r="AD315" s="65" t="str">
        <f t="shared" si="121"/>
        <v/>
      </c>
      <c r="AE315" s="65">
        <f t="shared" si="122"/>
        <v>414.03699999999998</v>
      </c>
      <c r="AF315" s="65">
        <f t="shared" si="123"/>
        <v>414.03699999999998</v>
      </c>
      <c r="AG315" s="65">
        <f t="shared" si="139"/>
        <v>0</v>
      </c>
      <c r="AH315" s="34" t="str">
        <f t="shared" si="124"/>
        <v/>
      </c>
      <c r="AI315" s="34" t="str">
        <f t="shared" si="125"/>
        <v/>
      </c>
      <c r="AJ315" s="65" t="str">
        <f t="shared" si="126"/>
        <v/>
      </c>
      <c r="AK315" s="37" t="str">
        <f t="shared" si="127"/>
        <v/>
      </c>
      <c r="AL315" s="14">
        <f t="shared" si="128"/>
        <v>414.04</v>
      </c>
      <c r="AM315" s="42">
        <f t="shared" si="129"/>
        <v>461.88</v>
      </c>
      <c r="AN315" s="60">
        <f t="shared" si="130"/>
        <v>9619</v>
      </c>
      <c r="AO315" s="43">
        <f t="shared" si="131"/>
        <v>4.6442910472681925E-2</v>
      </c>
      <c r="AP315" s="66">
        <f t="shared" si="132"/>
        <v>19.32025075663568</v>
      </c>
      <c r="AQ315" s="18">
        <v>0</v>
      </c>
      <c r="AR315" s="66">
        <f t="shared" si="133"/>
        <v>9222</v>
      </c>
      <c r="AS315" s="38">
        <f t="shared" si="134"/>
        <v>1110</v>
      </c>
      <c r="AT315" s="38">
        <f t="shared" si="135"/>
        <v>3107.15</v>
      </c>
      <c r="AU315" s="66">
        <f t="shared" si="136"/>
        <v>8093</v>
      </c>
      <c r="AV315" s="20">
        <f t="shared" si="137"/>
        <v>9222</v>
      </c>
      <c r="AX315" s="65">
        <f t="shared" si="138"/>
        <v>1</v>
      </c>
    </row>
    <row r="316" spans="1:50" ht="15" customHeight="1">
      <c r="A316" s="2">
        <v>29</v>
      </c>
      <c r="B316" s="2">
        <v>1200</v>
      </c>
      <c r="C316" s="1" t="s">
        <v>553</v>
      </c>
      <c r="D316" s="35">
        <v>64374</v>
      </c>
      <c r="E316" s="66">
        <v>0</v>
      </c>
      <c r="F316" s="7">
        <v>390</v>
      </c>
      <c r="G316" s="66">
        <v>416</v>
      </c>
      <c r="H316" s="63">
        <v>2.2269999999999999</v>
      </c>
      <c r="I316" s="65">
        <v>332</v>
      </c>
      <c r="J316" s="73">
        <f t="shared" si="112"/>
        <v>0.79810000000000003</v>
      </c>
      <c r="K316" s="65">
        <v>65</v>
      </c>
      <c r="L316" s="65">
        <v>241</v>
      </c>
      <c r="M316" s="61">
        <v>51</v>
      </c>
      <c r="N316" s="41">
        <f t="shared" si="113"/>
        <v>26.971</v>
      </c>
      <c r="O316" s="41">
        <f t="shared" si="114"/>
        <v>21.161799999999999</v>
      </c>
      <c r="P316" s="3">
        <v>308</v>
      </c>
      <c r="Q316" s="3">
        <v>332</v>
      </c>
      <c r="R316" s="3">
        <v>375</v>
      </c>
      <c r="S316" s="3">
        <v>364</v>
      </c>
      <c r="T316" s="75">
        <v>390</v>
      </c>
      <c r="U316" s="74">
        <f t="shared" si="115"/>
        <v>390</v>
      </c>
      <c r="V316" s="42">
        <f t="shared" si="116"/>
        <v>0</v>
      </c>
      <c r="W316" s="68">
        <v>261953</v>
      </c>
      <c r="X316" s="69">
        <v>236024</v>
      </c>
      <c r="Y316" s="8">
        <v>1.0049405634311819</v>
      </c>
      <c r="Z316" s="37">
        <f t="shared" si="117"/>
        <v>388.08269999999999</v>
      </c>
      <c r="AA316" s="65">
        <f t="shared" si="118"/>
        <v>0</v>
      </c>
      <c r="AB316" s="34">
        <f t="shared" si="119"/>
        <v>0.43202299999999999</v>
      </c>
      <c r="AC316" s="34" t="str">
        <f t="shared" si="120"/>
        <v/>
      </c>
      <c r="AD316" s="65" t="str">
        <f t="shared" si="121"/>
        <v/>
      </c>
      <c r="AE316" s="65">
        <f t="shared" si="122"/>
        <v>525.97199999999998</v>
      </c>
      <c r="AF316" s="65">
        <f t="shared" si="123"/>
        <v>525.97199999999998</v>
      </c>
      <c r="AG316" s="65">
        <f t="shared" si="139"/>
        <v>0</v>
      </c>
      <c r="AH316" s="34" t="str">
        <f t="shared" si="124"/>
        <v/>
      </c>
      <c r="AI316" s="34" t="str">
        <f t="shared" si="125"/>
        <v/>
      </c>
      <c r="AJ316" s="65" t="str">
        <f t="shared" si="126"/>
        <v/>
      </c>
      <c r="AK316" s="37" t="str">
        <f t="shared" si="127"/>
        <v/>
      </c>
      <c r="AL316" s="14">
        <f t="shared" si="128"/>
        <v>525.97</v>
      </c>
      <c r="AM316" s="42">
        <f t="shared" si="129"/>
        <v>586.75</v>
      </c>
      <c r="AN316" s="60">
        <f t="shared" si="130"/>
        <v>130918</v>
      </c>
      <c r="AO316" s="43">
        <f t="shared" si="131"/>
        <v>4.6442910472681925E-2</v>
      </c>
      <c r="AP316" s="66">
        <f t="shared" si="132"/>
        <v>3090.4970344941462</v>
      </c>
      <c r="AQ316" s="18">
        <v>0</v>
      </c>
      <c r="AR316" s="66">
        <f t="shared" si="133"/>
        <v>67464</v>
      </c>
      <c r="AS316" s="38">
        <f t="shared" si="134"/>
        <v>4160</v>
      </c>
      <c r="AT316" s="38">
        <f t="shared" si="135"/>
        <v>11801.2</v>
      </c>
      <c r="AU316" s="66">
        <f t="shared" si="136"/>
        <v>60214</v>
      </c>
      <c r="AV316" s="20">
        <f t="shared" si="137"/>
        <v>67464</v>
      </c>
      <c r="AX316" s="65">
        <f t="shared" si="138"/>
        <v>1</v>
      </c>
    </row>
    <row r="317" spans="1:50" ht="15" customHeight="1">
      <c r="A317" s="2">
        <v>29</v>
      </c>
      <c r="B317" s="2">
        <v>1300</v>
      </c>
      <c r="C317" s="1" t="s">
        <v>605</v>
      </c>
      <c r="D317" s="35">
        <v>555594</v>
      </c>
      <c r="E317" s="66">
        <v>0</v>
      </c>
      <c r="F317" s="7">
        <v>3709</v>
      </c>
      <c r="G317" s="66">
        <v>4136</v>
      </c>
      <c r="H317" s="63">
        <v>1.99</v>
      </c>
      <c r="I317" s="65">
        <v>3965</v>
      </c>
      <c r="J317" s="73">
        <f t="shared" si="112"/>
        <v>0.9587</v>
      </c>
      <c r="K317" s="65">
        <v>264</v>
      </c>
      <c r="L317" s="65">
        <v>1974</v>
      </c>
      <c r="M317" s="61">
        <v>540</v>
      </c>
      <c r="N317" s="41">
        <f t="shared" si="113"/>
        <v>13.373899999999999</v>
      </c>
      <c r="O317" s="41">
        <f t="shared" si="114"/>
        <v>27.355600000000003</v>
      </c>
      <c r="P317" s="3">
        <v>2772</v>
      </c>
      <c r="Q317" s="3">
        <v>2976</v>
      </c>
      <c r="R317" s="3">
        <v>2863</v>
      </c>
      <c r="S317" s="3">
        <v>3276</v>
      </c>
      <c r="T317" s="74">
        <v>3709</v>
      </c>
      <c r="U317" s="74">
        <f t="shared" si="115"/>
        <v>3709</v>
      </c>
      <c r="V317" s="42">
        <f t="shared" si="116"/>
        <v>0</v>
      </c>
      <c r="W317" s="68">
        <v>3536390</v>
      </c>
      <c r="X317" s="69">
        <v>2672952</v>
      </c>
      <c r="Y317" s="8">
        <v>6.8010423214316047</v>
      </c>
      <c r="Z317" s="37">
        <f t="shared" si="117"/>
        <v>545.35760000000005</v>
      </c>
      <c r="AA317" s="65">
        <f t="shared" si="118"/>
        <v>0</v>
      </c>
      <c r="AB317" s="34">
        <f t="shared" si="119"/>
        <v>0.43202299999999999</v>
      </c>
      <c r="AC317" s="34" t="str">
        <f t="shared" si="120"/>
        <v/>
      </c>
      <c r="AD317" s="65" t="str">
        <f t="shared" si="121"/>
        <v/>
      </c>
      <c r="AE317" s="65" t="str">
        <f t="shared" si="122"/>
        <v/>
      </c>
      <c r="AF317" s="65" t="str">
        <f t="shared" si="123"/>
        <v/>
      </c>
      <c r="AG317" s="65">
        <f t="shared" si="139"/>
        <v>612.76473660999989</v>
      </c>
      <c r="AH317" s="34" t="str">
        <f t="shared" si="124"/>
        <v/>
      </c>
      <c r="AI317" s="34" t="str">
        <f t="shared" si="125"/>
        <v/>
      </c>
      <c r="AJ317" s="65" t="str">
        <f t="shared" si="126"/>
        <v/>
      </c>
      <c r="AK317" s="37" t="str">
        <f t="shared" si="127"/>
        <v/>
      </c>
      <c r="AL317" s="14">
        <f t="shared" si="128"/>
        <v>612.76</v>
      </c>
      <c r="AM317" s="42">
        <f t="shared" si="129"/>
        <v>683.57</v>
      </c>
      <c r="AN317" s="60">
        <f t="shared" si="130"/>
        <v>1299444</v>
      </c>
      <c r="AO317" s="43">
        <f t="shared" si="131"/>
        <v>4.6442910472681925E-2</v>
      </c>
      <c r="AP317" s="66">
        <f t="shared" si="132"/>
        <v>34546.558955104447</v>
      </c>
      <c r="AQ317" s="18">
        <v>0</v>
      </c>
      <c r="AR317" s="66">
        <f t="shared" si="133"/>
        <v>590141</v>
      </c>
      <c r="AS317" s="38">
        <f t="shared" si="134"/>
        <v>41360</v>
      </c>
      <c r="AT317" s="38">
        <f t="shared" si="135"/>
        <v>133647.6</v>
      </c>
      <c r="AU317" s="66">
        <f t="shared" si="136"/>
        <v>514234</v>
      </c>
      <c r="AV317" s="20">
        <f t="shared" si="137"/>
        <v>590141</v>
      </c>
      <c r="AX317" s="65">
        <f t="shared" si="138"/>
        <v>1</v>
      </c>
    </row>
    <row r="318" spans="1:50" ht="15" customHeight="1">
      <c r="A318" s="2">
        <v>30</v>
      </c>
      <c r="B318" s="2">
        <v>200</v>
      </c>
      <c r="C318" s="1" t="s">
        <v>115</v>
      </c>
      <c r="D318" s="35">
        <v>955567</v>
      </c>
      <c r="E318" s="66">
        <v>0</v>
      </c>
      <c r="F318" s="7">
        <v>8111</v>
      </c>
      <c r="G318" s="66">
        <v>8977</v>
      </c>
      <c r="H318" s="63">
        <v>2.4540000000000002</v>
      </c>
      <c r="I318" s="65">
        <v>6522</v>
      </c>
      <c r="J318" s="73">
        <f t="shared" si="112"/>
        <v>0.72650000000000003</v>
      </c>
      <c r="K318" s="65">
        <v>227</v>
      </c>
      <c r="L318" s="65">
        <v>3457</v>
      </c>
      <c r="M318" s="61">
        <v>495</v>
      </c>
      <c r="N318" s="41">
        <f t="shared" si="113"/>
        <v>6.5663999999999998</v>
      </c>
      <c r="O318" s="41">
        <f t="shared" si="114"/>
        <v>14.318800000000001</v>
      </c>
      <c r="P318" s="3">
        <v>2720</v>
      </c>
      <c r="Q318" s="3">
        <v>3170</v>
      </c>
      <c r="R318" s="3">
        <v>5094</v>
      </c>
      <c r="S318" s="3">
        <v>5520</v>
      </c>
      <c r="T318" s="74">
        <v>8111</v>
      </c>
      <c r="U318" s="74">
        <f t="shared" si="115"/>
        <v>8111</v>
      </c>
      <c r="V318" s="42">
        <f t="shared" si="116"/>
        <v>0</v>
      </c>
      <c r="W318" s="68">
        <v>7161804</v>
      </c>
      <c r="X318" s="69">
        <v>5136325</v>
      </c>
      <c r="Y318" s="8">
        <v>7.6751764873041886</v>
      </c>
      <c r="Z318" s="37">
        <f t="shared" si="117"/>
        <v>1056.7835</v>
      </c>
      <c r="AA318" s="65">
        <f t="shared" si="118"/>
        <v>0</v>
      </c>
      <c r="AB318" s="34">
        <f t="shared" si="119"/>
        <v>0.43202299999999999</v>
      </c>
      <c r="AC318" s="34" t="str">
        <f t="shared" si="120"/>
        <v/>
      </c>
      <c r="AD318" s="65" t="str">
        <f t="shared" si="121"/>
        <v/>
      </c>
      <c r="AE318" s="65" t="str">
        <f t="shared" si="122"/>
        <v/>
      </c>
      <c r="AF318" s="65" t="str">
        <f t="shared" si="123"/>
        <v/>
      </c>
      <c r="AG318" s="65">
        <f t="shared" si="139"/>
        <v>544.72746255999994</v>
      </c>
      <c r="AH318" s="34" t="str">
        <f t="shared" si="124"/>
        <v/>
      </c>
      <c r="AI318" s="34" t="str">
        <f t="shared" si="125"/>
        <v/>
      </c>
      <c r="AJ318" s="65" t="str">
        <f t="shared" si="126"/>
        <v/>
      </c>
      <c r="AK318" s="37" t="str">
        <f t="shared" si="127"/>
        <v/>
      </c>
      <c r="AL318" s="14">
        <f t="shared" si="128"/>
        <v>544.73</v>
      </c>
      <c r="AM318" s="42">
        <f t="shared" si="129"/>
        <v>607.66999999999996</v>
      </c>
      <c r="AN318" s="60">
        <f t="shared" si="130"/>
        <v>2360990</v>
      </c>
      <c r="AO318" s="43">
        <f t="shared" si="131"/>
        <v>4.6442910472681925E-2</v>
      </c>
      <c r="AP318" s="66">
        <f t="shared" si="132"/>
        <v>65271.934565248048</v>
      </c>
      <c r="AQ318" s="18">
        <v>0</v>
      </c>
      <c r="AR318" s="66">
        <f t="shared" si="133"/>
        <v>1020839</v>
      </c>
      <c r="AS318" s="38">
        <f t="shared" si="134"/>
        <v>89770</v>
      </c>
      <c r="AT318" s="38">
        <f t="shared" si="135"/>
        <v>256816.25</v>
      </c>
      <c r="AU318" s="66">
        <f t="shared" si="136"/>
        <v>865797</v>
      </c>
      <c r="AV318" s="20">
        <f t="shared" si="137"/>
        <v>1020839</v>
      </c>
      <c r="AX318" s="65">
        <f t="shared" si="138"/>
        <v>1</v>
      </c>
    </row>
    <row r="319" spans="1:50" ht="15" customHeight="1">
      <c r="A319" s="2">
        <v>30</v>
      </c>
      <c r="B319" s="2">
        <v>500</v>
      </c>
      <c r="C319" s="1" t="s">
        <v>388</v>
      </c>
      <c r="D319" s="35">
        <v>740876</v>
      </c>
      <c r="E319" s="66">
        <v>0</v>
      </c>
      <c r="F319" s="7">
        <v>5251</v>
      </c>
      <c r="G319" s="66">
        <v>6031</v>
      </c>
      <c r="H319" s="63">
        <v>2.7650000000000001</v>
      </c>
      <c r="I319" s="65">
        <v>1505</v>
      </c>
      <c r="J319" s="73">
        <f t="shared" si="112"/>
        <v>0.2495</v>
      </c>
      <c r="K319" s="65">
        <v>58</v>
      </c>
      <c r="L319" s="65">
        <v>2109</v>
      </c>
      <c r="M319" s="61">
        <v>163</v>
      </c>
      <c r="N319" s="41">
        <f t="shared" si="113"/>
        <v>2.7501000000000002</v>
      </c>
      <c r="O319" s="41">
        <f t="shared" si="114"/>
        <v>7.7287999999999997</v>
      </c>
      <c r="P319" s="3">
        <v>679</v>
      </c>
      <c r="Q319" s="3">
        <v>858</v>
      </c>
      <c r="R319" s="3">
        <v>1228</v>
      </c>
      <c r="S319" s="3">
        <v>2324</v>
      </c>
      <c r="T319" s="74">
        <v>5251</v>
      </c>
      <c r="U319" s="74">
        <f t="shared" si="115"/>
        <v>5251</v>
      </c>
      <c r="V319" s="42">
        <f t="shared" si="116"/>
        <v>0</v>
      </c>
      <c r="W319" s="68">
        <v>4166451</v>
      </c>
      <c r="X319" s="69">
        <v>2414635</v>
      </c>
      <c r="Y319" s="8">
        <v>4.8453263103921715</v>
      </c>
      <c r="Z319" s="37">
        <f t="shared" si="117"/>
        <v>1083.7247</v>
      </c>
      <c r="AA319" s="65">
        <f t="shared" si="118"/>
        <v>0</v>
      </c>
      <c r="AB319" s="34">
        <f t="shared" si="119"/>
        <v>0.43202299999999999</v>
      </c>
      <c r="AC319" s="34" t="str">
        <f t="shared" si="120"/>
        <v/>
      </c>
      <c r="AD319" s="65" t="str">
        <f t="shared" si="121"/>
        <v/>
      </c>
      <c r="AE319" s="65" t="str">
        <f t="shared" si="122"/>
        <v/>
      </c>
      <c r="AF319" s="65" t="str">
        <f t="shared" si="123"/>
        <v/>
      </c>
      <c r="AG319" s="65">
        <f t="shared" si="139"/>
        <v>503.43950498999999</v>
      </c>
      <c r="AH319" s="34" t="str">
        <f t="shared" si="124"/>
        <v/>
      </c>
      <c r="AI319" s="34" t="str">
        <f t="shared" si="125"/>
        <v/>
      </c>
      <c r="AJ319" s="65" t="str">
        <f t="shared" si="126"/>
        <v/>
      </c>
      <c r="AK319" s="37" t="str">
        <f t="shared" si="127"/>
        <v/>
      </c>
      <c r="AL319" s="14">
        <f t="shared" si="128"/>
        <v>503.44</v>
      </c>
      <c r="AM319" s="42">
        <f t="shared" si="129"/>
        <v>561.61</v>
      </c>
      <c r="AN319" s="60">
        <f t="shared" si="130"/>
        <v>1587067</v>
      </c>
      <c r="AO319" s="43">
        <f t="shared" si="131"/>
        <v>4.6442910472681925E-2</v>
      </c>
      <c r="AP319" s="66">
        <f t="shared" si="132"/>
        <v>39299.572855789193</v>
      </c>
      <c r="AQ319" s="18">
        <v>0</v>
      </c>
      <c r="AR319" s="66">
        <f t="shared" si="133"/>
        <v>780176</v>
      </c>
      <c r="AS319" s="38">
        <f t="shared" si="134"/>
        <v>60310</v>
      </c>
      <c r="AT319" s="38">
        <f t="shared" si="135"/>
        <v>120731.75</v>
      </c>
      <c r="AU319" s="66">
        <f t="shared" si="136"/>
        <v>680566</v>
      </c>
      <c r="AV319" s="20">
        <f t="shared" si="137"/>
        <v>780176</v>
      </c>
      <c r="AX319" s="65">
        <f t="shared" si="138"/>
        <v>1</v>
      </c>
    </row>
    <row r="320" spans="1:50" ht="15" customHeight="1">
      <c r="A320" s="2">
        <v>30</v>
      </c>
      <c r="B320" s="2">
        <v>6000</v>
      </c>
      <c r="C320" s="1" t="s">
        <v>85</v>
      </c>
      <c r="D320" s="35">
        <v>612436</v>
      </c>
      <c r="E320" s="66">
        <v>0</v>
      </c>
      <c r="F320" s="7">
        <v>1793</v>
      </c>
      <c r="G320" s="66">
        <v>1804</v>
      </c>
      <c r="H320" s="63">
        <v>2.4940000000000002</v>
      </c>
      <c r="I320" s="65">
        <v>552</v>
      </c>
      <c r="J320" s="73">
        <f t="shared" si="112"/>
        <v>0.30599999999999999</v>
      </c>
      <c r="K320" s="65">
        <v>165</v>
      </c>
      <c r="L320" s="65">
        <v>814</v>
      </c>
      <c r="M320" s="61">
        <v>95</v>
      </c>
      <c r="N320" s="41">
        <f t="shared" si="113"/>
        <v>20.270299999999999</v>
      </c>
      <c r="O320" s="41">
        <f t="shared" si="114"/>
        <v>11.6708</v>
      </c>
      <c r="P320" s="3">
        <v>744</v>
      </c>
      <c r="Q320" s="3">
        <v>1015</v>
      </c>
      <c r="R320" s="3">
        <v>1139</v>
      </c>
      <c r="S320" s="3">
        <v>1276</v>
      </c>
      <c r="T320" s="74">
        <v>1793</v>
      </c>
      <c r="U320" s="74">
        <f t="shared" si="115"/>
        <v>1793</v>
      </c>
      <c r="V320" s="42">
        <f t="shared" si="116"/>
        <v>0</v>
      </c>
      <c r="W320" s="68">
        <v>743296</v>
      </c>
      <c r="X320" s="69">
        <v>620558</v>
      </c>
      <c r="Y320" s="8">
        <v>1.6180055660489547</v>
      </c>
      <c r="Z320" s="37">
        <f t="shared" si="117"/>
        <v>1108.1543999999999</v>
      </c>
      <c r="AA320" s="65">
        <f t="shared" si="118"/>
        <v>0</v>
      </c>
      <c r="AB320" s="34">
        <f t="shared" si="119"/>
        <v>0.43202299999999999</v>
      </c>
      <c r="AC320" s="34" t="str">
        <f t="shared" si="120"/>
        <v/>
      </c>
      <c r="AD320" s="65" t="str">
        <f t="shared" si="121"/>
        <v/>
      </c>
      <c r="AE320" s="65">
        <f t="shared" si="122"/>
        <v>1035.3679999999999</v>
      </c>
      <c r="AF320" s="65">
        <f t="shared" si="123"/>
        <v>630</v>
      </c>
      <c r="AG320" s="65">
        <f t="shared" si="139"/>
        <v>0</v>
      </c>
      <c r="AH320" s="34" t="str">
        <f t="shared" si="124"/>
        <v/>
      </c>
      <c r="AI320" s="34" t="str">
        <f t="shared" si="125"/>
        <v/>
      </c>
      <c r="AJ320" s="65" t="str">
        <f t="shared" si="126"/>
        <v/>
      </c>
      <c r="AK320" s="37" t="str">
        <f t="shared" si="127"/>
        <v/>
      </c>
      <c r="AL320" s="14">
        <f t="shared" si="128"/>
        <v>630</v>
      </c>
      <c r="AM320" s="42">
        <f t="shared" si="129"/>
        <v>702.8</v>
      </c>
      <c r="AN320" s="60">
        <f t="shared" si="130"/>
        <v>946730</v>
      </c>
      <c r="AO320" s="43">
        <f t="shared" si="131"/>
        <v>4.6442910472681925E-2</v>
      </c>
      <c r="AP320" s="66">
        <f t="shared" si="132"/>
        <v>15525.586313554732</v>
      </c>
      <c r="AQ320" s="18">
        <v>0</v>
      </c>
      <c r="AR320" s="66">
        <f t="shared" si="133"/>
        <v>627962</v>
      </c>
      <c r="AS320" s="38">
        <f t="shared" si="134"/>
        <v>18040</v>
      </c>
      <c r="AT320" s="38">
        <f t="shared" si="135"/>
        <v>31027.9</v>
      </c>
      <c r="AU320" s="66">
        <f t="shared" si="136"/>
        <v>594396</v>
      </c>
      <c r="AV320" s="20">
        <f t="shared" si="137"/>
        <v>627962</v>
      </c>
      <c r="AX320" s="65">
        <f t="shared" si="138"/>
        <v>1</v>
      </c>
    </row>
    <row r="321" spans="1:50" ht="15" customHeight="1">
      <c r="A321" s="2">
        <v>31</v>
      </c>
      <c r="B321" s="2">
        <v>400</v>
      </c>
      <c r="C321" s="1" t="s">
        <v>66</v>
      </c>
      <c r="D321" s="35">
        <v>107147</v>
      </c>
      <c r="E321" s="66">
        <v>0</v>
      </c>
      <c r="F321" s="7">
        <v>446</v>
      </c>
      <c r="G321" s="66">
        <v>439</v>
      </c>
      <c r="H321" s="63">
        <v>1.9490000000000001</v>
      </c>
      <c r="I321" s="65">
        <v>394</v>
      </c>
      <c r="J321" s="73">
        <f t="shared" si="112"/>
        <v>0.89749999999999996</v>
      </c>
      <c r="K321" s="65">
        <v>16</v>
      </c>
      <c r="L321" s="65">
        <v>242</v>
      </c>
      <c r="M321" s="61">
        <v>70</v>
      </c>
      <c r="N321" s="41">
        <f t="shared" si="113"/>
        <v>6.6115999999999993</v>
      </c>
      <c r="O321" s="41">
        <f t="shared" si="114"/>
        <v>28.925600000000003</v>
      </c>
      <c r="P321" s="3">
        <v>399</v>
      </c>
      <c r="Q321" s="3">
        <v>457</v>
      </c>
      <c r="R321" s="3">
        <v>384</v>
      </c>
      <c r="S321" s="3">
        <v>469</v>
      </c>
      <c r="T321" s="75">
        <v>446</v>
      </c>
      <c r="U321" s="74">
        <f t="shared" si="115"/>
        <v>469</v>
      </c>
      <c r="V321" s="42">
        <f t="shared" si="116"/>
        <v>6.4</v>
      </c>
      <c r="W321" s="68">
        <v>216651</v>
      </c>
      <c r="X321" s="69">
        <v>148467</v>
      </c>
      <c r="Y321" s="8">
        <v>1.8088408131620688</v>
      </c>
      <c r="Z321" s="37">
        <f t="shared" si="117"/>
        <v>246.5667</v>
      </c>
      <c r="AA321" s="65">
        <f t="shared" si="118"/>
        <v>0</v>
      </c>
      <c r="AB321" s="34">
        <f t="shared" si="119"/>
        <v>0.43202299999999999</v>
      </c>
      <c r="AC321" s="34" t="str">
        <f t="shared" si="120"/>
        <v/>
      </c>
      <c r="AD321" s="65" t="str">
        <f t="shared" si="121"/>
        <v/>
      </c>
      <c r="AE321" s="65">
        <f t="shared" si="122"/>
        <v>534.41300000000001</v>
      </c>
      <c r="AF321" s="65">
        <f t="shared" si="123"/>
        <v>534.41300000000001</v>
      </c>
      <c r="AG321" s="65">
        <f t="shared" si="139"/>
        <v>0</v>
      </c>
      <c r="AH321" s="34" t="str">
        <f t="shared" si="124"/>
        <v/>
      </c>
      <c r="AI321" s="34" t="str">
        <f t="shared" si="125"/>
        <v/>
      </c>
      <c r="AJ321" s="65" t="str">
        <f t="shared" si="126"/>
        <v/>
      </c>
      <c r="AK321" s="37" t="str">
        <f t="shared" si="127"/>
        <v/>
      </c>
      <c r="AL321" s="14">
        <f t="shared" si="128"/>
        <v>534.41</v>
      </c>
      <c r="AM321" s="42">
        <f t="shared" si="129"/>
        <v>596.16</v>
      </c>
      <c r="AN321" s="60">
        <f t="shared" si="130"/>
        <v>168116</v>
      </c>
      <c r="AO321" s="43">
        <f t="shared" si="131"/>
        <v>4.6442910472681925E-2</v>
      </c>
      <c r="AP321" s="66">
        <f t="shared" si="132"/>
        <v>2831.5778086089445</v>
      </c>
      <c r="AQ321" s="18">
        <v>0</v>
      </c>
      <c r="AR321" s="66">
        <f t="shared" si="133"/>
        <v>109979</v>
      </c>
      <c r="AS321" s="38">
        <f t="shared" si="134"/>
        <v>4390</v>
      </c>
      <c r="AT321" s="38">
        <f t="shared" si="135"/>
        <v>7423.35</v>
      </c>
      <c r="AU321" s="66">
        <f t="shared" si="136"/>
        <v>102757</v>
      </c>
      <c r="AV321" s="20">
        <f t="shared" si="137"/>
        <v>109979</v>
      </c>
      <c r="AX321" s="65">
        <f t="shared" si="138"/>
        <v>1</v>
      </c>
    </row>
    <row r="322" spans="1:50" ht="15" customHeight="1">
      <c r="A322" s="2">
        <v>31</v>
      </c>
      <c r="B322" s="2">
        <v>600</v>
      </c>
      <c r="C322" s="1" t="s">
        <v>81</v>
      </c>
      <c r="D322" s="35">
        <v>296191</v>
      </c>
      <c r="E322" s="66">
        <v>0</v>
      </c>
      <c r="F322" s="7">
        <v>804</v>
      </c>
      <c r="G322" s="66">
        <v>796</v>
      </c>
      <c r="H322" s="63">
        <v>2.33</v>
      </c>
      <c r="I322" s="65">
        <v>102</v>
      </c>
      <c r="J322" s="73">
        <f t="shared" si="112"/>
        <v>0.12809999999999999</v>
      </c>
      <c r="K322" s="65">
        <v>116</v>
      </c>
      <c r="L322" s="65">
        <v>389</v>
      </c>
      <c r="M322" s="61">
        <v>94</v>
      </c>
      <c r="N322" s="41">
        <f t="shared" si="113"/>
        <v>29.8201</v>
      </c>
      <c r="O322" s="41">
        <f t="shared" si="114"/>
        <v>24.1645</v>
      </c>
      <c r="P322" s="3">
        <v>858</v>
      </c>
      <c r="Q322" s="3">
        <v>813</v>
      </c>
      <c r="R322" s="3">
        <v>662</v>
      </c>
      <c r="S322" s="3">
        <v>662</v>
      </c>
      <c r="T322" s="75">
        <v>804</v>
      </c>
      <c r="U322" s="74">
        <f t="shared" si="115"/>
        <v>858</v>
      </c>
      <c r="V322" s="42">
        <f t="shared" si="116"/>
        <v>7.23</v>
      </c>
      <c r="W322" s="68">
        <v>361627</v>
      </c>
      <c r="X322" s="69">
        <v>417127</v>
      </c>
      <c r="Y322" s="8">
        <v>2.295519515920537</v>
      </c>
      <c r="Z322" s="37">
        <f t="shared" si="117"/>
        <v>350.2475</v>
      </c>
      <c r="AA322" s="65">
        <f t="shared" si="118"/>
        <v>0</v>
      </c>
      <c r="AB322" s="34">
        <f t="shared" si="119"/>
        <v>0.43202299999999999</v>
      </c>
      <c r="AC322" s="34" t="str">
        <f t="shared" si="120"/>
        <v/>
      </c>
      <c r="AD322" s="65" t="str">
        <f t="shared" si="121"/>
        <v/>
      </c>
      <c r="AE322" s="65">
        <f t="shared" si="122"/>
        <v>665.43200000000002</v>
      </c>
      <c r="AF322" s="65">
        <f t="shared" si="123"/>
        <v>630</v>
      </c>
      <c r="AG322" s="65">
        <f t="shared" si="139"/>
        <v>0</v>
      </c>
      <c r="AH322" s="34" t="str">
        <f t="shared" si="124"/>
        <v/>
      </c>
      <c r="AI322" s="34" t="str">
        <f t="shared" si="125"/>
        <v/>
      </c>
      <c r="AJ322" s="65" t="str">
        <f t="shared" si="126"/>
        <v/>
      </c>
      <c r="AK322" s="37" t="str">
        <f t="shared" si="127"/>
        <v/>
      </c>
      <c r="AL322" s="14">
        <f t="shared" si="128"/>
        <v>630</v>
      </c>
      <c r="AM322" s="42">
        <f t="shared" si="129"/>
        <v>702.8</v>
      </c>
      <c r="AN322" s="60">
        <f t="shared" si="130"/>
        <v>403198</v>
      </c>
      <c r="AO322" s="43">
        <f t="shared" si="131"/>
        <v>4.6442910472681925E-2</v>
      </c>
      <c r="AP322" s="66">
        <f t="shared" si="132"/>
        <v>4969.7165209502746</v>
      </c>
      <c r="AQ322" s="18">
        <v>0</v>
      </c>
      <c r="AR322" s="66">
        <f t="shared" si="133"/>
        <v>301161</v>
      </c>
      <c r="AS322" s="38">
        <f t="shared" si="134"/>
        <v>7960</v>
      </c>
      <c r="AT322" s="38">
        <f t="shared" si="135"/>
        <v>20856.350000000002</v>
      </c>
      <c r="AU322" s="66">
        <f t="shared" si="136"/>
        <v>288231</v>
      </c>
      <c r="AV322" s="20">
        <f t="shared" si="137"/>
        <v>301161</v>
      </c>
      <c r="AX322" s="65">
        <f t="shared" si="138"/>
        <v>1</v>
      </c>
    </row>
    <row r="323" spans="1:50" ht="15" customHeight="1">
      <c r="A323" s="2">
        <v>31</v>
      </c>
      <c r="B323" s="2">
        <v>800</v>
      </c>
      <c r="C323" s="1" t="s">
        <v>114</v>
      </c>
      <c r="D323" s="35">
        <v>115815</v>
      </c>
      <c r="E323" s="66">
        <v>0</v>
      </c>
      <c r="F323" s="7">
        <v>367</v>
      </c>
      <c r="G323" s="66">
        <v>348</v>
      </c>
      <c r="H323" s="63">
        <v>2.2599999999999998</v>
      </c>
      <c r="I323" s="65">
        <v>0</v>
      </c>
      <c r="J323" s="73">
        <f t="shared" si="112"/>
        <v>0</v>
      </c>
      <c r="K323" s="65">
        <v>76</v>
      </c>
      <c r="L323" s="65">
        <v>241</v>
      </c>
      <c r="M323" s="61">
        <v>71</v>
      </c>
      <c r="N323" s="41">
        <f t="shared" si="113"/>
        <v>31.535299999999999</v>
      </c>
      <c r="O323" s="41">
        <f t="shared" si="114"/>
        <v>29.460599999999999</v>
      </c>
      <c r="P323" s="3">
        <v>460</v>
      </c>
      <c r="Q323" s="3">
        <v>469</v>
      </c>
      <c r="R323" s="3">
        <v>382</v>
      </c>
      <c r="S323" s="3">
        <v>383</v>
      </c>
      <c r="T323" s="75">
        <v>367</v>
      </c>
      <c r="U323" s="74">
        <f t="shared" si="115"/>
        <v>469</v>
      </c>
      <c r="V323" s="42">
        <f t="shared" si="116"/>
        <v>25.8</v>
      </c>
      <c r="W323" s="68">
        <v>174418</v>
      </c>
      <c r="X323" s="69">
        <v>183314</v>
      </c>
      <c r="Y323" s="8">
        <v>1.5806621497860223</v>
      </c>
      <c r="Z323" s="37">
        <f t="shared" si="117"/>
        <v>232.18119999999999</v>
      </c>
      <c r="AA323" s="65">
        <f t="shared" si="118"/>
        <v>0</v>
      </c>
      <c r="AB323" s="34">
        <f t="shared" si="119"/>
        <v>0.43202299999999999</v>
      </c>
      <c r="AC323" s="34" t="str">
        <f t="shared" si="120"/>
        <v/>
      </c>
      <c r="AD323" s="65" t="str">
        <f t="shared" si="121"/>
        <v/>
      </c>
      <c r="AE323" s="65">
        <f t="shared" si="122"/>
        <v>501.01599999999996</v>
      </c>
      <c r="AF323" s="65">
        <f t="shared" si="123"/>
        <v>501.01599999999996</v>
      </c>
      <c r="AG323" s="65">
        <f t="shared" si="139"/>
        <v>0</v>
      </c>
      <c r="AH323" s="34" t="str">
        <f t="shared" si="124"/>
        <v/>
      </c>
      <c r="AI323" s="34" t="str">
        <f t="shared" si="125"/>
        <v/>
      </c>
      <c r="AJ323" s="65" t="str">
        <f t="shared" si="126"/>
        <v/>
      </c>
      <c r="AK323" s="37" t="str">
        <f t="shared" si="127"/>
        <v/>
      </c>
      <c r="AL323" s="14">
        <f t="shared" si="128"/>
        <v>501.02</v>
      </c>
      <c r="AM323" s="42">
        <f t="shared" si="129"/>
        <v>558.91</v>
      </c>
      <c r="AN323" s="60">
        <f t="shared" si="130"/>
        <v>119148</v>
      </c>
      <c r="AO323" s="43">
        <f t="shared" si="131"/>
        <v>4.6442910472681925E-2</v>
      </c>
      <c r="AP323" s="66">
        <f t="shared" si="132"/>
        <v>154.79422060544886</v>
      </c>
      <c r="AQ323" s="18">
        <v>0</v>
      </c>
      <c r="AR323" s="66">
        <f t="shared" si="133"/>
        <v>115970</v>
      </c>
      <c r="AS323" s="38">
        <f t="shared" si="134"/>
        <v>3480</v>
      </c>
      <c r="AT323" s="38">
        <f t="shared" si="135"/>
        <v>9165.7000000000007</v>
      </c>
      <c r="AU323" s="66">
        <f t="shared" si="136"/>
        <v>112335</v>
      </c>
      <c r="AV323" s="20">
        <f t="shared" si="137"/>
        <v>115970</v>
      </c>
      <c r="AX323" s="65">
        <f t="shared" si="138"/>
        <v>1</v>
      </c>
    </row>
    <row r="324" spans="1:50" ht="15" customHeight="1">
      <c r="A324" s="2">
        <v>31</v>
      </c>
      <c r="B324" s="2">
        <v>900</v>
      </c>
      <c r="C324" s="1" t="s">
        <v>155</v>
      </c>
      <c r="D324" s="35">
        <v>0</v>
      </c>
      <c r="E324" s="66">
        <v>0</v>
      </c>
      <c r="F324" s="7">
        <v>2698</v>
      </c>
      <c r="G324" s="66">
        <v>2738</v>
      </c>
      <c r="H324" s="63">
        <v>2.476</v>
      </c>
      <c r="I324" s="65">
        <v>891</v>
      </c>
      <c r="J324" s="73">
        <f t="shared" si="112"/>
        <v>0.32540000000000002</v>
      </c>
      <c r="K324" s="65">
        <v>84</v>
      </c>
      <c r="L324" s="65">
        <v>1333</v>
      </c>
      <c r="M324" s="61">
        <v>273</v>
      </c>
      <c r="N324" s="41">
        <f t="shared" si="113"/>
        <v>6.3016000000000005</v>
      </c>
      <c r="O324" s="41">
        <f t="shared" si="114"/>
        <v>20.4801</v>
      </c>
      <c r="P324" s="3">
        <v>0</v>
      </c>
      <c r="Q324" s="3">
        <v>0</v>
      </c>
      <c r="R324" s="3">
        <v>0</v>
      </c>
      <c r="S324" s="3">
        <v>2481</v>
      </c>
      <c r="T324" s="74">
        <v>2698</v>
      </c>
      <c r="U324" s="74">
        <f t="shared" si="115"/>
        <v>2698</v>
      </c>
      <c r="V324" s="42">
        <f t="shared" si="116"/>
        <v>0</v>
      </c>
      <c r="W324" s="68">
        <v>11234121</v>
      </c>
      <c r="X324" s="69">
        <v>2950042</v>
      </c>
      <c r="Y324" s="8">
        <v>35.28174300421469</v>
      </c>
      <c r="Z324" s="37">
        <f t="shared" si="117"/>
        <v>76.470100000000002</v>
      </c>
      <c r="AA324" s="65">
        <f t="shared" si="118"/>
        <v>0</v>
      </c>
      <c r="AB324" s="34">
        <f t="shared" si="119"/>
        <v>0.43202299999999999</v>
      </c>
      <c r="AC324" s="34">
        <f t="shared" si="120"/>
        <v>0.47600000000000003</v>
      </c>
      <c r="AD324" s="65" t="str">
        <f t="shared" si="121"/>
        <v/>
      </c>
      <c r="AE324" s="65" t="str">
        <f t="shared" si="122"/>
        <v/>
      </c>
      <c r="AF324" s="65" t="str">
        <f t="shared" si="123"/>
        <v/>
      </c>
      <c r="AG324" s="65">
        <f t="shared" si="139"/>
        <v>541.83661463999999</v>
      </c>
      <c r="AH324" s="34" t="str">
        <f t="shared" si="124"/>
        <v/>
      </c>
      <c r="AI324" s="34">
        <f t="shared" si="125"/>
        <v>588.03422856863995</v>
      </c>
      <c r="AJ324" s="65" t="str">
        <f t="shared" si="126"/>
        <v/>
      </c>
      <c r="AK324" s="37">
        <f t="shared" si="127"/>
        <v>1</v>
      </c>
      <c r="AL324" s="14">
        <f t="shared" si="128"/>
        <v>588.03</v>
      </c>
      <c r="AM324" s="42">
        <f t="shared" si="129"/>
        <v>655.98</v>
      </c>
      <c r="AN324" s="60">
        <f t="shared" si="130"/>
        <v>0</v>
      </c>
      <c r="AO324" s="43">
        <f t="shared" si="131"/>
        <v>4.6442910472681925E-2</v>
      </c>
      <c r="AP324" s="66">
        <f t="shared" si="132"/>
        <v>0</v>
      </c>
      <c r="AQ324" s="18">
        <v>0</v>
      </c>
      <c r="AR324" s="66">
        <f t="shared" si="133"/>
        <v>0</v>
      </c>
      <c r="AS324" s="38">
        <f t="shared" si="134"/>
        <v>27380</v>
      </c>
      <c r="AT324" s="38">
        <f t="shared" si="135"/>
        <v>147502.1</v>
      </c>
      <c r="AU324" s="66">
        <f t="shared" si="136"/>
        <v>-27380</v>
      </c>
      <c r="AV324" s="20">
        <f t="shared" si="137"/>
        <v>0</v>
      </c>
      <c r="AX324" s="65">
        <f t="shared" si="138"/>
        <v>0</v>
      </c>
    </row>
    <row r="325" spans="1:50" ht="15" customHeight="1">
      <c r="A325" s="2">
        <v>31</v>
      </c>
      <c r="B325" s="2">
        <v>1000</v>
      </c>
      <c r="C325" s="1" t="s">
        <v>158</v>
      </c>
      <c r="D325" s="35">
        <v>435034</v>
      </c>
      <c r="E325" s="66">
        <v>0</v>
      </c>
      <c r="F325" s="7">
        <v>1970</v>
      </c>
      <c r="G325" s="66">
        <v>1947</v>
      </c>
      <c r="H325" s="63">
        <v>2.4870000000000001</v>
      </c>
      <c r="I325" s="65">
        <v>307</v>
      </c>
      <c r="J325" s="73">
        <f t="shared" si="112"/>
        <v>0.15770000000000001</v>
      </c>
      <c r="K325" s="65">
        <v>283</v>
      </c>
      <c r="L325" s="65">
        <v>808</v>
      </c>
      <c r="M325" s="61">
        <v>150</v>
      </c>
      <c r="N325" s="41">
        <f t="shared" si="113"/>
        <v>35.024799999999999</v>
      </c>
      <c r="O325" s="41">
        <f t="shared" si="114"/>
        <v>18.564399999999999</v>
      </c>
      <c r="P325" s="3">
        <v>1086</v>
      </c>
      <c r="Q325" s="3">
        <v>1116</v>
      </c>
      <c r="R325" s="3">
        <v>1041</v>
      </c>
      <c r="S325" s="3">
        <v>1110</v>
      </c>
      <c r="T325" s="74">
        <v>1970</v>
      </c>
      <c r="U325" s="74">
        <f t="shared" si="115"/>
        <v>1970</v>
      </c>
      <c r="V325" s="42">
        <f t="shared" si="116"/>
        <v>1.17</v>
      </c>
      <c r="W325" s="68">
        <v>1641802</v>
      </c>
      <c r="X325" s="69">
        <v>768969</v>
      </c>
      <c r="Y325" s="8">
        <v>16.639101416686099</v>
      </c>
      <c r="Z325" s="37">
        <f t="shared" si="117"/>
        <v>118.39579999999999</v>
      </c>
      <c r="AA325" s="65">
        <f t="shared" si="118"/>
        <v>0</v>
      </c>
      <c r="AB325" s="34">
        <f t="shared" si="119"/>
        <v>0.43202299999999999</v>
      </c>
      <c r="AC325" s="34" t="str">
        <f t="shared" si="120"/>
        <v/>
      </c>
      <c r="AD325" s="65" t="str">
        <f t="shared" si="121"/>
        <v/>
      </c>
      <c r="AE325" s="65">
        <f t="shared" si="122"/>
        <v>1087.8489999999999</v>
      </c>
      <c r="AF325" s="65">
        <f t="shared" si="123"/>
        <v>630</v>
      </c>
      <c r="AG325" s="65">
        <f t="shared" si="139"/>
        <v>0</v>
      </c>
      <c r="AH325" s="34" t="str">
        <f t="shared" si="124"/>
        <v/>
      </c>
      <c r="AI325" s="34" t="str">
        <f t="shared" si="125"/>
        <v/>
      </c>
      <c r="AJ325" s="65" t="str">
        <f t="shared" si="126"/>
        <v/>
      </c>
      <c r="AK325" s="37" t="str">
        <f t="shared" si="127"/>
        <v/>
      </c>
      <c r="AL325" s="14">
        <f t="shared" si="128"/>
        <v>630</v>
      </c>
      <c r="AM325" s="42">
        <f t="shared" si="129"/>
        <v>702.8</v>
      </c>
      <c r="AN325" s="60">
        <f t="shared" si="130"/>
        <v>659055</v>
      </c>
      <c r="AO325" s="43">
        <f t="shared" si="131"/>
        <v>4.6442910472681925E-2</v>
      </c>
      <c r="AP325" s="66">
        <f t="shared" si="132"/>
        <v>10404.187247000678</v>
      </c>
      <c r="AQ325" s="18">
        <v>0</v>
      </c>
      <c r="AR325" s="66">
        <f t="shared" si="133"/>
        <v>445438</v>
      </c>
      <c r="AS325" s="38">
        <f t="shared" si="134"/>
        <v>19470</v>
      </c>
      <c r="AT325" s="38">
        <f t="shared" si="135"/>
        <v>38448.450000000004</v>
      </c>
      <c r="AU325" s="66">
        <f t="shared" si="136"/>
        <v>415564</v>
      </c>
      <c r="AV325" s="20">
        <f t="shared" si="137"/>
        <v>445438</v>
      </c>
      <c r="AX325" s="65">
        <f t="shared" si="138"/>
        <v>1</v>
      </c>
    </row>
    <row r="326" spans="1:50" ht="15" customHeight="1">
      <c r="A326" s="2">
        <v>31</v>
      </c>
      <c r="B326" s="2">
        <v>1300</v>
      </c>
      <c r="C326" s="1" t="s">
        <v>192</v>
      </c>
      <c r="D326" s="35">
        <v>295625</v>
      </c>
      <c r="E326" s="66">
        <v>0</v>
      </c>
      <c r="F326" s="7">
        <v>930</v>
      </c>
      <c r="G326" s="66">
        <v>925</v>
      </c>
      <c r="H326" s="63">
        <v>2.19</v>
      </c>
      <c r="I326" s="65">
        <v>728</v>
      </c>
      <c r="J326" s="73">
        <f t="shared" si="112"/>
        <v>0.78700000000000003</v>
      </c>
      <c r="K326" s="65">
        <v>93</v>
      </c>
      <c r="L326" s="65">
        <v>423</v>
      </c>
      <c r="M326" s="61">
        <v>125</v>
      </c>
      <c r="N326" s="41">
        <f t="shared" si="113"/>
        <v>21.985800000000001</v>
      </c>
      <c r="O326" s="41">
        <f t="shared" si="114"/>
        <v>29.550799999999999</v>
      </c>
      <c r="P326" s="3">
        <v>815</v>
      </c>
      <c r="Q326" s="3">
        <v>907</v>
      </c>
      <c r="R326" s="3">
        <v>838</v>
      </c>
      <c r="S326" s="3">
        <v>903</v>
      </c>
      <c r="T326" s="75">
        <v>930</v>
      </c>
      <c r="U326" s="74">
        <f t="shared" si="115"/>
        <v>930</v>
      </c>
      <c r="V326" s="42">
        <f t="shared" si="116"/>
        <v>0.54</v>
      </c>
      <c r="W326" s="68">
        <v>1099554</v>
      </c>
      <c r="X326" s="69">
        <v>864561</v>
      </c>
      <c r="Y326" s="8">
        <v>1.2909940123274704</v>
      </c>
      <c r="Z326" s="37">
        <f t="shared" si="117"/>
        <v>720.37509999999997</v>
      </c>
      <c r="AA326" s="65">
        <f t="shared" si="118"/>
        <v>0</v>
      </c>
      <c r="AB326" s="34">
        <f t="shared" si="119"/>
        <v>0.43202299999999999</v>
      </c>
      <c r="AC326" s="34" t="str">
        <f t="shared" si="120"/>
        <v/>
      </c>
      <c r="AD326" s="65" t="str">
        <f t="shared" si="121"/>
        <v/>
      </c>
      <c r="AE326" s="65">
        <f t="shared" si="122"/>
        <v>712.77499999999998</v>
      </c>
      <c r="AF326" s="65">
        <f t="shared" si="123"/>
        <v>630</v>
      </c>
      <c r="AG326" s="65">
        <f t="shared" si="139"/>
        <v>0</v>
      </c>
      <c r="AH326" s="34" t="str">
        <f t="shared" si="124"/>
        <v/>
      </c>
      <c r="AI326" s="34" t="str">
        <f t="shared" si="125"/>
        <v/>
      </c>
      <c r="AJ326" s="65" t="str">
        <f t="shared" si="126"/>
        <v/>
      </c>
      <c r="AK326" s="37" t="str">
        <f t="shared" si="127"/>
        <v/>
      </c>
      <c r="AL326" s="14">
        <f t="shared" si="128"/>
        <v>630</v>
      </c>
      <c r="AM326" s="42">
        <f t="shared" si="129"/>
        <v>702.8</v>
      </c>
      <c r="AN326" s="60">
        <f t="shared" si="130"/>
        <v>175057</v>
      </c>
      <c r="AO326" s="43">
        <f t="shared" si="131"/>
        <v>4.6442910472681925E-2</v>
      </c>
      <c r="AP326" s="66">
        <f t="shared" si="132"/>
        <v>-5599.5288298703144</v>
      </c>
      <c r="AQ326" s="18">
        <v>0</v>
      </c>
      <c r="AR326" s="66">
        <f t="shared" si="133"/>
        <v>175057</v>
      </c>
      <c r="AS326" s="38">
        <f t="shared" si="134"/>
        <v>9250</v>
      </c>
      <c r="AT326" s="38">
        <f t="shared" si="135"/>
        <v>43228.05</v>
      </c>
      <c r="AU326" s="66">
        <f t="shared" si="136"/>
        <v>286375</v>
      </c>
      <c r="AV326" s="20">
        <f t="shared" si="137"/>
        <v>286375</v>
      </c>
      <c r="AX326" s="65">
        <f t="shared" si="138"/>
        <v>1</v>
      </c>
    </row>
    <row r="327" spans="1:50" ht="15" customHeight="1">
      <c r="A327" s="2">
        <v>31</v>
      </c>
      <c r="B327" s="2">
        <v>1400</v>
      </c>
      <c r="C327" s="1" t="s">
        <v>228</v>
      </c>
      <c r="D327" s="35">
        <v>17134</v>
      </c>
      <c r="E327" s="66">
        <v>0</v>
      </c>
      <c r="F327" s="7">
        <v>123</v>
      </c>
      <c r="G327" s="66">
        <v>131</v>
      </c>
      <c r="H327" s="63">
        <v>2.5190000000000001</v>
      </c>
      <c r="I327" s="65"/>
      <c r="J327" s="73">
        <f t="shared" si="112"/>
        <v>0</v>
      </c>
      <c r="K327" s="65">
        <v>2</v>
      </c>
      <c r="L327" s="65">
        <v>55</v>
      </c>
      <c r="M327" s="61">
        <v>32</v>
      </c>
      <c r="N327" s="41">
        <f t="shared" si="113"/>
        <v>3.6364000000000001</v>
      </c>
      <c r="O327" s="41">
        <f t="shared" si="114"/>
        <v>58.181799999999996</v>
      </c>
      <c r="P327" s="3">
        <v>165</v>
      </c>
      <c r="Q327" s="3">
        <v>141</v>
      </c>
      <c r="R327" s="3">
        <v>130</v>
      </c>
      <c r="S327" s="3">
        <v>91</v>
      </c>
      <c r="T327" s="75">
        <v>123</v>
      </c>
      <c r="U327" s="74">
        <f t="shared" si="115"/>
        <v>165</v>
      </c>
      <c r="V327" s="42">
        <f t="shared" si="116"/>
        <v>20.61</v>
      </c>
      <c r="W327" s="68">
        <v>58974</v>
      </c>
      <c r="X327" s="69">
        <v>38501</v>
      </c>
      <c r="Y327" s="8">
        <v>3.6437006657945905</v>
      </c>
      <c r="Z327" s="37">
        <f t="shared" si="117"/>
        <v>33.756900000000002</v>
      </c>
      <c r="AA327" s="65">
        <f t="shared" si="118"/>
        <v>0</v>
      </c>
      <c r="AB327" s="34">
        <f t="shared" si="119"/>
        <v>0.43202299999999999</v>
      </c>
      <c r="AC327" s="34" t="str">
        <f t="shared" si="120"/>
        <v/>
      </c>
      <c r="AD327" s="65" t="str">
        <f t="shared" si="121"/>
        <v/>
      </c>
      <c r="AE327" s="65">
        <f t="shared" si="122"/>
        <v>421.37700000000001</v>
      </c>
      <c r="AF327" s="65">
        <f t="shared" si="123"/>
        <v>421.37700000000001</v>
      </c>
      <c r="AG327" s="65">
        <f t="shared" si="139"/>
        <v>0</v>
      </c>
      <c r="AH327" s="34" t="str">
        <f t="shared" si="124"/>
        <v/>
      </c>
      <c r="AI327" s="34" t="str">
        <f t="shared" si="125"/>
        <v/>
      </c>
      <c r="AJ327" s="65" t="str">
        <f t="shared" si="126"/>
        <v/>
      </c>
      <c r="AK327" s="37" t="str">
        <f t="shared" si="127"/>
        <v/>
      </c>
      <c r="AL327" s="14">
        <f t="shared" si="128"/>
        <v>421.38</v>
      </c>
      <c r="AM327" s="42">
        <f t="shared" si="129"/>
        <v>470.07</v>
      </c>
      <c r="AN327" s="60">
        <f t="shared" si="130"/>
        <v>36101</v>
      </c>
      <c r="AO327" s="43">
        <f t="shared" si="131"/>
        <v>4.6442910472681925E-2</v>
      </c>
      <c r="AP327" s="66">
        <f t="shared" si="132"/>
        <v>880.88268293535805</v>
      </c>
      <c r="AQ327" s="18">
        <v>0</v>
      </c>
      <c r="AR327" s="66">
        <f t="shared" si="133"/>
        <v>18015</v>
      </c>
      <c r="AS327" s="38">
        <f t="shared" si="134"/>
        <v>1310</v>
      </c>
      <c r="AT327" s="38">
        <f t="shared" si="135"/>
        <v>1925.0500000000002</v>
      </c>
      <c r="AU327" s="66">
        <f t="shared" si="136"/>
        <v>15824</v>
      </c>
      <c r="AV327" s="20">
        <f t="shared" si="137"/>
        <v>18015</v>
      </c>
      <c r="AX327" s="65">
        <f t="shared" si="138"/>
        <v>1</v>
      </c>
    </row>
    <row r="328" spans="1:50" ht="15" customHeight="1">
      <c r="A328" s="2">
        <v>31</v>
      </c>
      <c r="B328" s="2">
        <v>1600</v>
      </c>
      <c r="C328" s="1" t="s">
        <v>312</v>
      </c>
      <c r="D328" s="35">
        <v>1615919</v>
      </c>
      <c r="E328" s="66">
        <v>0</v>
      </c>
      <c r="F328" s="7">
        <v>10869</v>
      </c>
      <c r="G328" s="66">
        <v>11392</v>
      </c>
      <c r="H328" s="63">
        <v>2.133</v>
      </c>
      <c r="I328" s="65">
        <v>9647</v>
      </c>
      <c r="J328" s="73">
        <f t="shared" si="112"/>
        <v>0.8468</v>
      </c>
      <c r="K328" s="65">
        <v>526</v>
      </c>
      <c r="L328" s="65">
        <v>5066</v>
      </c>
      <c r="M328" s="61">
        <v>1660</v>
      </c>
      <c r="N328" s="41">
        <f t="shared" si="113"/>
        <v>10.382900000000001</v>
      </c>
      <c r="O328" s="41">
        <f t="shared" si="114"/>
        <v>32.767499999999998</v>
      </c>
      <c r="P328" s="3">
        <v>7247</v>
      </c>
      <c r="Q328" s="3">
        <v>7934</v>
      </c>
      <c r="R328" s="3">
        <v>7976</v>
      </c>
      <c r="S328" s="3">
        <v>7764</v>
      </c>
      <c r="T328" s="74">
        <v>10869</v>
      </c>
      <c r="U328" s="74">
        <f t="shared" si="115"/>
        <v>10869</v>
      </c>
      <c r="V328" s="42">
        <f t="shared" si="116"/>
        <v>0</v>
      </c>
      <c r="W328" s="68">
        <v>9847429</v>
      </c>
      <c r="X328" s="69">
        <v>7702584</v>
      </c>
      <c r="Y328" s="8">
        <v>24.435669972216086</v>
      </c>
      <c r="Z328" s="37">
        <f t="shared" si="117"/>
        <v>444.80059999999997</v>
      </c>
      <c r="AA328" s="65">
        <f t="shared" si="118"/>
        <v>0</v>
      </c>
      <c r="AB328" s="34">
        <f t="shared" si="119"/>
        <v>0.43202299999999999</v>
      </c>
      <c r="AC328" s="34" t="str">
        <f t="shared" si="120"/>
        <v/>
      </c>
      <c r="AD328" s="65" t="str">
        <f t="shared" si="121"/>
        <v/>
      </c>
      <c r="AE328" s="65" t="str">
        <f t="shared" si="122"/>
        <v/>
      </c>
      <c r="AF328" s="65" t="str">
        <f t="shared" si="123"/>
        <v/>
      </c>
      <c r="AG328" s="65">
        <f t="shared" si="139"/>
        <v>0</v>
      </c>
      <c r="AH328" s="34">
        <f t="shared" si="124"/>
        <v>597.0380457</v>
      </c>
      <c r="AI328" s="34" t="str">
        <f t="shared" si="125"/>
        <v/>
      </c>
      <c r="AJ328" s="65" t="str">
        <f t="shared" si="126"/>
        <v/>
      </c>
      <c r="AK328" s="37" t="str">
        <f t="shared" si="127"/>
        <v/>
      </c>
      <c r="AL328" s="14">
        <f t="shared" si="128"/>
        <v>597.04</v>
      </c>
      <c r="AM328" s="42">
        <f t="shared" si="129"/>
        <v>666.03</v>
      </c>
      <c r="AN328" s="60">
        <f t="shared" si="130"/>
        <v>3333098</v>
      </c>
      <c r="AO328" s="43">
        <f t="shared" si="131"/>
        <v>4.6442910472681925E-2</v>
      </c>
      <c r="AP328" s="66">
        <f t="shared" si="132"/>
        <v>79750.790562569469</v>
      </c>
      <c r="AQ328" s="18">
        <v>0</v>
      </c>
      <c r="AR328" s="66">
        <f t="shared" si="133"/>
        <v>1695670</v>
      </c>
      <c r="AS328" s="38">
        <f t="shared" si="134"/>
        <v>113920</v>
      </c>
      <c r="AT328" s="38">
        <f t="shared" si="135"/>
        <v>385129.2</v>
      </c>
      <c r="AU328" s="66">
        <f t="shared" si="136"/>
        <v>1501999</v>
      </c>
      <c r="AV328" s="20">
        <f t="shared" si="137"/>
        <v>1695670</v>
      </c>
      <c r="AX328" s="65">
        <f t="shared" si="138"/>
        <v>1</v>
      </c>
    </row>
    <row r="329" spans="1:50" ht="15" customHeight="1">
      <c r="A329" s="2">
        <v>31</v>
      </c>
      <c r="B329" s="2">
        <v>2000</v>
      </c>
      <c r="C329" s="1" t="s">
        <v>402</v>
      </c>
      <c r="D329" s="35">
        <v>404788</v>
      </c>
      <c r="E329" s="66">
        <v>0</v>
      </c>
      <c r="F329" s="7">
        <v>1068</v>
      </c>
      <c r="G329" s="66">
        <v>1033</v>
      </c>
      <c r="H329" s="63">
        <v>2.1840000000000002</v>
      </c>
      <c r="I329" s="65">
        <v>504</v>
      </c>
      <c r="J329" s="73">
        <f t="shared" si="112"/>
        <v>0.4879</v>
      </c>
      <c r="K329" s="65">
        <v>157</v>
      </c>
      <c r="L329" s="65">
        <v>564</v>
      </c>
      <c r="M329" s="61">
        <v>250</v>
      </c>
      <c r="N329" s="41">
        <f t="shared" si="113"/>
        <v>27.836899999999996</v>
      </c>
      <c r="O329" s="41">
        <f t="shared" si="114"/>
        <v>44.3262</v>
      </c>
      <c r="P329" s="3">
        <v>1382</v>
      </c>
      <c r="Q329" s="3">
        <v>1443</v>
      </c>
      <c r="R329" s="3">
        <v>1118</v>
      </c>
      <c r="S329" s="3">
        <v>1164</v>
      </c>
      <c r="T329" s="74">
        <v>1068</v>
      </c>
      <c r="U329" s="74">
        <f t="shared" si="115"/>
        <v>1443</v>
      </c>
      <c r="V329" s="42">
        <f t="shared" si="116"/>
        <v>28.41</v>
      </c>
      <c r="W329" s="68">
        <v>488442</v>
      </c>
      <c r="X329" s="69">
        <v>463043</v>
      </c>
      <c r="Y329" s="8">
        <v>2.8725835795378201</v>
      </c>
      <c r="Z329" s="37">
        <f t="shared" si="117"/>
        <v>371.79070000000002</v>
      </c>
      <c r="AA329" s="65">
        <f t="shared" si="118"/>
        <v>0</v>
      </c>
      <c r="AB329" s="34">
        <f t="shared" si="119"/>
        <v>0.43202299999999999</v>
      </c>
      <c r="AC329" s="34" t="str">
        <f t="shared" si="120"/>
        <v/>
      </c>
      <c r="AD329" s="65" t="str">
        <f t="shared" si="121"/>
        <v/>
      </c>
      <c r="AE329" s="65">
        <f t="shared" si="122"/>
        <v>752.41100000000006</v>
      </c>
      <c r="AF329" s="65">
        <f t="shared" si="123"/>
        <v>630</v>
      </c>
      <c r="AG329" s="65">
        <f t="shared" si="139"/>
        <v>0</v>
      </c>
      <c r="AH329" s="34" t="str">
        <f t="shared" si="124"/>
        <v/>
      </c>
      <c r="AI329" s="34" t="str">
        <f t="shared" si="125"/>
        <v/>
      </c>
      <c r="AJ329" s="65" t="str">
        <f t="shared" si="126"/>
        <v/>
      </c>
      <c r="AK329" s="37" t="str">
        <f t="shared" si="127"/>
        <v/>
      </c>
      <c r="AL329" s="14">
        <f t="shared" si="128"/>
        <v>630</v>
      </c>
      <c r="AM329" s="42">
        <f t="shared" si="129"/>
        <v>702.8</v>
      </c>
      <c r="AN329" s="60">
        <f t="shared" si="130"/>
        <v>514974</v>
      </c>
      <c r="AO329" s="43">
        <f t="shared" si="131"/>
        <v>4.6442910472681925E-2</v>
      </c>
      <c r="AP329" s="66">
        <f t="shared" si="132"/>
        <v>5117.358533342931</v>
      </c>
      <c r="AQ329" s="18">
        <v>0</v>
      </c>
      <c r="AR329" s="66">
        <f t="shared" si="133"/>
        <v>409905</v>
      </c>
      <c r="AS329" s="38">
        <f t="shared" si="134"/>
        <v>10330</v>
      </c>
      <c r="AT329" s="38">
        <f t="shared" si="135"/>
        <v>23152.15</v>
      </c>
      <c r="AU329" s="66">
        <f t="shared" si="136"/>
        <v>394458</v>
      </c>
      <c r="AV329" s="20">
        <f t="shared" si="137"/>
        <v>409905</v>
      </c>
      <c r="AX329" s="65">
        <f t="shared" si="138"/>
        <v>1</v>
      </c>
    </row>
    <row r="330" spans="1:50" ht="15" customHeight="1">
      <c r="A330" s="2">
        <v>31</v>
      </c>
      <c r="B330" s="2">
        <v>2100</v>
      </c>
      <c r="C330" s="1" t="s">
        <v>441</v>
      </c>
      <c r="D330" s="35">
        <v>73056</v>
      </c>
      <c r="E330" s="66">
        <v>0</v>
      </c>
      <c r="F330" s="7">
        <v>665</v>
      </c>
      <c r="G330" s="66">
        <v>652</v>
      </c>
      <c r="H330" s="63">
        <v>2.3410000000000002</v>
      </c>
      <c r="I330" s="65">
        <v>365</v>
      </c>
      <c r="J330" s="73">
        <f t="shared" si="112"/>
        <v>0.55979999999999996</v>
      </c>
      <c r="K330" s="65">
        <v>10</v>
      </c>
      <c r="L330" s="65">
        <v>364</v>
      </c>
      <c r="M330" s="61">
        <v>102</v>
      </c>
      <c r="N330" s="41">
        <f t="shared" si="113"/>
        <v>2.7473000000000001</v>
      </c>
      <c r="O330" s="41">
        <f t="shared" si="114"/>
        <v>28.022000000000002</v>
      </c>
      <c r="P330" s="3">
        <v>413</v>
      </c>
      <c r="Q330" s="3">
        <v>536</v>
      </c>
      <c r="R330" s="3">
        <v>438</v>
      </c>
      <c r="S330" s="3">
        <v>605</v>
      </c>
      <c r="T330" s="75">
        <v>665</v>
      </c>
      <c r="U330" s="74">
        <f t="shared" si="115"/>
        <v>665</v>
      </c>
      <c r="V330" s="42">
        <f t="shared" si="116"/>
        <v>1.95</v>
      </c>
      <c r="W330" s="68">
        <v>641044</v>
      </c>
      <c r="X330" s="69">
        <v>273608</v>
      </c>
      <c r="Y330" s="8">
        <v>1.6869305958174323</v>
      </c>
      <c r="Z330" s="37">
        <f t="shared" si="117"/>
        <v>394.20710000000003</v>
      </c>
      <c r="AA330" s="65">
        <f t="shared" si="118"/>
        <v>0</v>
      </c>
      <c r="AB330" s="34">
        <f t="shared" si="119"/>
        <v>0.43202299999999999</v>
      </c>
      <c r="AC330" s="34" t="str">
        <f t="shared" si="120"/>
        <v/>
      </c>
      <c r="AD330" s="65" t="str">
        <f t="shared" si="121"/>
        <v/>
      </c>
      <c r="AE330" s="65">
        <f t="shared" si="122"/>
        <v>612.58400000000006</v>
      </c>
      <c r="AF330" s="65">
        <f t="shared" si="123"/>
        <v>612.58400000000006</v>
      </c>
      <c r="AG330" s="65">
        <f t="shared" si="139"/>
        <v>0</v>
      </c>
      <c r="AH330" s="34" t="str">
        <f t="shared" si="124"/>
        <v/>
      </c>
      <c r="AI330" s="34" t="str">
        <f t="shared" si="125"/>
        <v/>
      </c>
      <c r="AJ330" s="65" t="str">
        <f t="shared" si="126"/>
        <v/>
      </c>
      <c r="AK330" s="37" t="str">
        <f t="shared" si="127"/>
        <v/>
      </c>
      <c r="AL330" s="14">
        <f t="shared" si="128"/>
        <v>612.58000000000004</v>
      </c>
      <c r="AM330" s="42">
        <f t="shared" si="129"/>
        <v>683.36</v>
      </c>
      <c r="AN330" s="60">
        <f t="shared" si="130"/>
        <v>168605</v>
      </c>
      <c r="AO330" s="43">
        <f t="shared" si="131"/>
        <v>4.6442910472681925E-2</v>
      </c>
      <c r="AP330" s="66">
        <f t="shared" si="132"/>
        <v>4437.5736527542849</v>
      </c>
      <c r="AQ330" s="18">
        <v>0</v>
      </c>
      <c r="AR330" s="66">
        <f t="shared" si="133"/>
        <v>77494</v>
      </c>
      <c r="AS330" s="38">
        <f t="shared" si="134"/>
        <v>6520</v>
      </c>
      <c r="AT330" s="38">
        <f t="shared" si="135"/>
        <v>13680.400000000001</v>
      </c>
      <c r="AU330" s="66">
        <f t="shared" si="136"/>
        <v>66536</v>
      </c>
      <c r="AV330" s="20">
        <f t="shared" si="137"/>
        <v>77494</v>
      </c>
      <c r="AX330" s="65">
        <f t="shared" si="138"/>
        <v>1</v>
      </c>
    </row>
    <row r="331" spans="1:50" ht="15" customHeight="1">
      <c r="A331" s="2">
        <v>31</v>
      </c>
      <c r="B331" s="2">
        <v>2300</v>
      </c>
      <c r="C331" s="1" t="s">
        <v>492</v>
      </c>
      <c r="D331" s="35">
        <v>258514</v>
      </c>
      <c r="E331" s="66">
        <v>0</v>
      </c>
      <c r="F331" s="7">
        <v>701</v>
      </c>
      <c r="G331" s="66">
        <v>674</v>
      </c>
      <c r="H331" s="63">
        <v>2.4079999999999999</v>
      </c>
      <c r="I331" s="65"/>
      <c r="J331" s="73">
        <f t="shared" si="112"/>
        <v>0</v>
      </c>
      <c r="K331" s="65">
        <v>97</v>
      </c>
      <c r="L331" s="65">
        <v>283</v>
      </c>
      <c r="M331" s="61">
        <v>115</v>
      </c>
      <c r="N331" s="41">
        <f t="shared" si="113"/>
        <v>34.275599999999997</v>
      </c>
      <c r="O331" s="41">
        <f t="shared" si="114"/>
        <v>40.636000000000003</v>
      </c>
      <c r="P331" s="3">
        <v>682</v>
      </c>
      <c r="Q331" s="3">
        <v>757</v>
      </c>
      <c r="R331" s="3">
        <v>618</v>
      </c>
      <c r="S331" s="3">
        <v>695</v>
      </c>
      <c r="T331" s="75">
        <v>701</v>
      </c>
      <c r="U331" s="74">
        <f t="shared" si="115"/>
        <v>757</v>
      </c>
      <c r="V331" s="42">
        <f t="shared" si="116"/>
        <v>10.96</v>
      </c>
      <c r="W331" s="68">
        <v>292814</v>
      </c>
      <c r="X331" s="69">
        <v>210052</v>
      </c>
      <c r="Y331" s="8">
        <v>4.4491074862122915</v>
      </c>
      <c r="Z331" s="37">
        <f t="shared" si="117"/>
        <v>157.55969999999999</v>
      </c>
      <c r="AA331" s="65">
        <f t="shared" si="118"/>
        <v>0</v>
      </c>
      <c r="AB331" s="34">
        <f t="shared" si="119"/>
        <v>0.43202299999999999</v>
      </c>
      <c r="AC331" s="34" t="str">
        <f t="shared" si="120"/>
        <v/>
      </c>
      <c r="AD331" s="65" t="str">
        <f t="shared" si="121"/>
        <v/>
      </c>
      <c r="AE331" s="65">
        <f t="shared" si="122"/>
        <v>620.65800000000002</v>
      </c>
      <c r="AF331" s="65">
        <f t="shared" si="123"/>
        <v>620.65800000000002</v>
      </c>
      <c r="AG331" s="65">
        <f t="shared" si="139"/>
        <v>0</v>
      </c>
      <c r="AH331" s="34" t="str">
        <f t="shared" si="124"/>
        <v/>
      </c>
      <c r="AI331" s="34" t="str">
        <f t="shared" si="125"/>
        <v/>
      </c>
      <c r="AJ331" s="65" t="str">
        <f t="shared" si="126"/>
        <v/>
      </c>
      <c r="AK331" s="37" t="str">
        <f t="shared" si="127"/>
        <v/>
      </c>
      <c r="AL331" s="14">
        <f t="shared" si="128"/>
        <v>620.66</v>
      </c>
      <c r="AM331" s="42">
        <f t="shared" si="129"/>
        <v>692.38</v>
      </c>
      <c r="AN331" s="60">
        <f t="shared" si="130"/>
        <v>340162</v>
      </c>
      <c r="AO331" s="43">
        <f t="shared" si="131"/>
        <v>4.6442910472681925E-2</v>
      </c>
      <c r="AP331" s="66">
        <f t="shared" si="132"/>
        <v>3791.9707542735337</v>
      </c>
      <c r="AQ331" s="18">
        <v>0</v>
      </c>
      <c r="AR331" s="66">
        <f t="shared" si="133"/>
        <v>262306</v>
      </c>
      <c r="AS331" s="38">
        <f t="shared" si="134"/>
        <v>6740</v>
      </c>
      <c r="AT331" s="38">
        <f t="shared" si="135"/>
        <v>10502.6</v>
      </c>
      <c r="AU331" s="66">
        <f t="shared" si="136"/>
        <v>251774</v>
      </c>
      <c r="AV331" s="20">
        <f t="shared" si="137"/>
        <v>262306</v>
      </c>
      <c r="AX331" s="65">
        <f t="shared" si="138"/>
        <v>1</v>
      </c>
    </row>
    <row r="332" spans="1:50" ht="15" customHeight="1">
      <c r="A332" s="2">
        <v>31</v>
      </c>
      <c r="B332" s="2">
        <v>2600</v>
      </c>
      <c r="C332" s="1" t="s">
        <v>549</v>
      </c>
      <c r="D332" s="35">
        <v>364029</v>
      </c>
      <c r="E332" s="66">
        <v>0</v>
      </c>
      <c r="F332" s="7">
        <v>983</v>
      </c>
      <c r="G332" s="66">
        <v>962</v>
      </c>
      <c r="H332" s="63">
        <v>2.121</v>
      </c>
      <c r="I332" s="65">
        <v>381</v>
      </c>
      <c r="J332" s="73">
        <f t="shared" ref="J332:J395" si="140">ROUND(I332/G332,4)</f>
        <v>0.39600000000000002</v>
      </c>
      <c r="K332" s="65">
        <v>162</v>
      </c>
      <c r="L332" s="65">
        <v>611</v>
      </c>
      <c r="M332" s="61">
        <v>179</v>
      </c>
      <c r="N332" s="41">
        <f t="shared" ref="N332:N395" si="141">ROUND(K332/L332,6)*100</f>
        <v>26.5139</v>
      </c>
      <c r="O332" s="41">
        <f t="shared" ref="O332:O395" si="142">ROUND(M332/L332,6)*100</f>
        <v>29.296199999999999</v>
      </c>
      <c r="P332" s="3">
        <v>1341</v>
      </c>
      <c r="Q332" s="3">
        <v>1419</v>
      </c>
      <c r="R332" s="3">
        <v>1026</v>
      </c>
      <c r="S332" s="3">
        <v>935</v>
      </c>
      <c r="T332" s="75">
        <v>983</v>
      </c>
      <c r="U332" s="74">
        <f t="shared" ref="U332:U395" si="143">MAX(P332:T332)</f>
        <v>1419</v>
      </c>
      <c r="V332" s="42">
        <f t="shared" ref="V332:V395" si="144">ROUND(IF(100*(1-(G332/U332))&lt;0,0,100*(1-G332/U332)),2)</f>
        <v>32.21</v>
      </c>
      <c r="W332" s="68">
        <v>788326</v>
      </c>
      <c r="X332" s="69">
        <v>454596</v>
      </c>
      <c r="Y332" s="8">
        <v>15.293531089719334</v>
      </c>
      <c r="Z332" s="37">
        <f t="shared" ref="Z332:Z395" si="145">ROUND(T332/Y332,4)</f>
        <v>64.275499999999994</v>
      </c>
      <c r="AA332" s="65">
        <f t="shared" ref="AA332:AA395" si="146">IF((AND(G332&gt;=10000,Z332&lt;150)),100,IF(AND(G332&lt;10000,Z332&lt;30),200,0))</f>
        <v>0</v>
      </c>
      <c r="AB332" s="34">
        <f t="shared" ref="AB332:AB395" si="147">ROUND(X$11/W$11,6)</f>
        <v>0.43202299999999999</v>
      </c>
      <c r="AC332" s="34" t="str">
        <f t="shared" ref="AC332:AC395" si="148">IF(AND(2500&lt;=G332,G332&lt;3000),(G332-2500)*0.002,"")</f>
        <v/>
      </c>
      <c r="AD332" s="65" t="str">
        <f t="shared" ref="AD332:AD395" si="149">IF(AND(10000&lt;=G332,G332&lt;11000),(11000-G332)*0.001,"")</f>
        <v/>
      </c>
      <c r="AE332" s="65">
        <f t="shared" ref="AE332:AE395" si="150">IF(G332&lt;2500, 410+(0.367*MAX(0,(G332-100))+AA332),"")</f>
        <v>726.35400000000004</v>
      </c>
      <c r="AF332" s="65">
        <f t="shared" ref="AF332:AF395" si="151">IF(AND(AE332&lt;&gt;"",AE332&gt;630+AA332),630+AA332,AE332)</f>
        <v>630</v>
      </c>
      <c r="AG332" s="65">
        <f t="shared" si="139"/>
        <v>0</v>
      </c>
      <c r="AH332" s="34" t="str">
        <f t="shared" ref="AH332:AH395" si="152">IF(G332&gt;=10000,1.15*((4.59*N332)+(0.622*O332)+(169.415*J332)+AA332+307.664),"")</f>
        <v/>
      </c>
      <c r="AI332" s="34" t="str">
        <f t="shared" ref="AI332:AI395" si="153">IF(AND(2500&lt;=G332,G332&lt;3000),(AC332*AG332)+(630*(1-AC332)),"")</f>
        <v/>
      </c>
      <c r="AJ332" s="65" t="str">
        <f t="shared" ref="AJ332:AJ395" si="154">IF(AND(10000&lt;=G332,G332&lt;11000),(AD332*AG332)+(AH332*(1-AD332)),"")</f>
        <v/>
      </c>
      <c r="AK332" s="37" t="str">
        <f t="shared" ref="AK332:AK395" si="155">IF(AND(AC332="",AD332=""),"",1)</f>
        <v/>
      </c>
      <c r="AL332" s="14">
        <f t="shared" ref="AL332:AL395" si="156">ROUND(IF(AK332="",MAX(AF332,AG332,AH332),MAX(AI332,AJ332)),2)</f>
        <v>630</v>
      </c>
      <c r="AM332" s="42">
        <f t="shared" ref="AM332:AM395" si="157">ROUND(AL332*AM$2,2)</f>
        <v>702.8</v>
      </c>
      <c r="AN332" s="60">
        <f t="shared" ref="AN332:AN395" si="158">ROUND(IF((AM332*G332)-(W332*AB332)&lt;0,0,(AM332*G332)-(W332*AB332)),0)</f>
        <v>335519</v>
      </c>
      <c r="AO332" s="43">
        <f t="shared" ref="AO332:AO395" si="159">$AO$11</f>
        <v>4.6442910472681925E-2</v>
      </c>
      <c r="AP332" s="66">
        <f t="shared" ref="AP332:AP395" si="160">(AN332-(D332-E332))*AO332</f>
        <v>-1324.0873775761618</v>
      </c>
      <c r="AQ332" s="18">
        <v>0</v>
      </c>
      <c r="AR332" s="66">
        <f t="shared" ref="AR332:AR395" si="161">ROUND(MAX(IF((D332-E332)&lt;AN332,D332-E332+AP332+AQ332,AN332+AQ332),0),0)</f>
        <v>335519</v>
      </c>
      <c r="AS332" s="38">
        <f t="shared" ref="AS332:AS395" si="162">10*G332</f>
        <v>9620</v>
      </c>
      <c r="AT332" s="38">
        <f t="shared" ref="AT332:AT395" si="163">0.05*X332</f>
        <v>22729.800000000003</v>
      </c>
      <c r="AU332" s="66">
        <f t="shared" ref="AU332:AU395" si="164">ROUND(MAX(D332-(IF(AND(E332&gt;0,AQ332=0),E332,0))-MIN(AS332:AT332)),0)</f>
        <v>354409</v>
      </c>
      <c r="AV332" s="20">
        <f t="shared" ref="AV332:AV395" si="165">MAX(AR332,AU332)</f>
        <v>354409</v>
      </c>
      <c r="AX332" s="65">
        <f t="shared" ref="AX332:AX395" si="166">IF(AV332&gt;0,1,0)</f>
        <v>1</v>
      </c>
    </row>
    <row r="333" spans="1:50" ht="15" customHeight="1">
      <c r="A333" s="2">
        <v>31</v>
      </c>
      <c r="B333" s="2">
        <v>3200</v>
      </c>
      <c r="C333" s="1" t="s">
        <v>715</v>
      </c>
      <c r="D333" s="35">
        <v>12232</v>
      </c>
      <c r="E333" s="66">
        <v>0</v>
      </c>
      <c r="F333" s="7">
        <v>107</v>
      </c>
      <c r="G333" s="66">
        <v>102</v>
      </c>
      <c r="H333" s="63">
        <v>2.6150000000000002</v>
      </c>
      <c r="I333" s="65"/>
      <c r="J333" s="73">
        <f t="shared" si="140"/>
        <v>0</v>
      </c>
      <c r="K333" s="65">
        <v>11</v>
      </c>
      <c r="L333" s="65">
        <v>64</v>
      </c>
      <c r="M333" s="61">
        <v>21</v>
      </c>
      <c r="N333" s="41">
        <f t="shared" si="141"/>
        <v>17.1875</v>
      </c>
      <c r="O333" s="41">
        <f t="shared" si="142"/>
        <v>32.8125</v>
      </c>
      <c r="P333" s="3">
        <v>113</v>
      </c>
      <c r="Q333" s="3">
        <v>162</v>
      </c>
      <c r="R333" s="3">
        <v>139</v>
      </c>
      <c r="S333" s="3">
        <v>99</v>
      </c>
      <c r="T333" s="75">
        <v>107</v>
      </c>
      <c r="U333" s="74">
        <f t="shared" si="143"/>
        <v>162</v>
      </c>
      <c r="V333" s="42">
        <f t="shared" si="144"/>
        <v>37.04</v>
      </c>
      <c r="W333" s="68">
        <v>54320</v>
      </c>
      <c r="X333" s="69">
        <v>23499</v>
      </c>
      <c r="Y333" s="8">
        <v>0.83332432428258352</v>
      </c>
      <c r="Z333" s="37">
        <f t="shared" si="145"/>
        <v>128.4014</v>
      </c>
      <c r="AA333" s="65">
        <f t="shared" si="146"/>
        <v>0</v>
      </c>
      <c r="AB333" s="34">
        <f t="shared" si="147"/>
        <v>0.43202299999999999</v>
      </c>
      <c r="AC333" s="34" t="str">
        <f t="shared" si="148"/>
        <v/>
      </c>
      <c r="AD333" s="65" t="str">
        <f t="shared" si="149"/>
        <v/>
      </c>
      <c r="AE333" s="65">
        <f t="shared" si="150"/>
        <v>410.73399999999998</v>
      </c>
      <c r="AF333" s="65">
        <f t="shared" si="151"/>
        <v>410.73399999999998</v>
      </c>
      <c r="AG333" s="65">
        <f t="shared" ref="AG333:AG396" si="167">IF((AND(2500&lt;=G333,G333&lt;11000)),1.15*(572.62+(5.026*N333)-(53.768*H333)+(14.022*V333)+AA333),0)</f>
        <v>0</v>
      </c>
      <c r="AH333" s="34" t="str">
        <f t="shared" si="152"/>
        <v/>
      </c>
      <c r="AI333" s="34" t="str">
        <f t="shared" si="153"/>
        <v/>
      </c>
      <c r="AJ333" s="65" t="str">
        <f t="shared" si="154"/>
        <v/>
      </c>
      <c r="AK333" s="37" t="str">
        <f t="shared" si="155"/>
        <v/>
      </c>
      <c r="AL333" s="14">
        <f t="shared" si="156"/>
        <v>410.73</v>
      </c>
      <c r="AM333" s="42">
        <f t="shared" si="157"/>
        <v>458.19</v>
      </c>
      <c r="AN333" s="60">
        <f t="shared" si="158"/>
        <v>23268</v>
      </c>
      <c r="AO333" s="43">
        <f t="shared" si="159"/>
        <v>4.6442910472681925E-2</v>
      </c>
      <c r="AP333" s="66">
        <f t="shared" si="160"/>
        <v>512.54395997651773</v>
      </c>
      <c r="AQ333" s="18">
        <v>0</v>
      </c>
      <c r="AR333" s="66">
        <f t="shared" si="161"/>
        <v>12745</v>
      </c>
      <c r="AS333" s="38">
        <f t="shared" si="162"/>
        <v>1020</v>
      </c>
      <c r="AT333" s="38">
        <f t="shared" si="163"/>
        <v>1174.95</v>
      </c>
      <c r="AU333" s="66">
        <f t="shared" si="164"/>
        <v>11212</v>
      </c>
      <c r="AV333" s="20">
        <f t="shared" si="165"/>
        <v>12745</v>
      </c>
      <c r="AX333" s="65">
        <f t="shared" si="166"/>
        <v>1</v>
      </c>
    </row>
    <row r="334" spans="1:50" ht="15" customHeight="1">
      <c r="A334" s="2">
        <v>31</v>
      </c>
      <c r="B334" s="2">
        <v>3500</v>
      </c>
      <c r="C334" s="1" t="s">
        <v>751</v>
      </c>
      <c r="D334" s="35">
        <v>118128</v>
      </c>
      <c r="E334" s="66">
        <v>0</v>
      </c>
      <c r="F334" s="7">
        <v>360</v>
      </c>
      <c r="G334" s="66">
        <v>635</v>
      </c>
      <c r="H334" s="63">
        <v>2.3250000000000002</v>
      </c>
      <c r="I334" s="65">
        <v>35</v>
      </c>
      <c r="J334" s="73">
        <f t="shared" si="140"/>
        <v>5.5100000000000003E-2</v>
      </c>
      <c r="K334" s="65">
        <v>63</v>
      </c>
      <c r="L334" s="65">
        <v>379</v>
      </c>
      <c r="M334" s="61">
        <v>98</v>
      </c>
      <c r="N334" s="41">
        <f t="shared" si="141"/>
        <v>16.622700000000002</v>
      </c>
      <c r="O334" s="41">
        <f t="shared" si="142"/>
        <v>25.857500000000002</v>
      </c>
      <c r="P334" s="3">
        <v>352</v>
      </c>
      <c r="Q334" s="3">
        <v>331</v>
      </c>
      <c r="R334" s="3">
        <v>310</v>
      </c>
      <c r="S334" s="3">
        <v>315</v>
      </c>
      <c r="T334" s="75">
        <v>360</v>
      </c>
      <c r="U334" s="74">
        <f t="shared" si="143"/>
        <v>360</v>
      </c>
      <c r="V334" s="42">
        <f t="shared" si="144"/>
        <v>0</v>
      </c>
      <c r="W334" s="68">
        <v>723504</v>
      </c>
      <c r="X334" s="69">
        <v>220000</v>
      </c>
      <c r="Y334" s="8">
        <v>20.619507889611842</v>
      </c>
      <c r="Z334" s="37">
        <f t="shared" si="145"/>
        <v>17.459199999999999</v>
      </c>
      <c r="AA334" s="65">
        <f t="shared" si="146"/>
        <v>200</v>
      </c>
      <c r="AB334" s="34">
        <f t="shared" si="147"/>
        <v>0.43202299999999999</v>
      </c>
      <c r="AC334" s="34" t="str">
        <f t="shared" si="148"/>
        <v/>
      </c>
      <c r="AD334" s="65" t="str">
        <f t="shared" si="149"/>
        <v/>
      </c>
      <c r="AE334" s="65">
        <f t="shared" si="150"/>
        <v>806.34500000000003</v>
      </c>
      <c r="AF334" s="65">
        <f t="shared" si="151"/>
        <v>806.34500000000003</v>
      </c>
      <c r="AG334" s="65">
        <f t="shared" si="167"/>
        <v>0</v>
      </c>
      <c r="AH334" s="34" t="str">
        <f t="shared" si="152"/>
        <v/>
      </c>
      <c r="AI334" s="34" t="str">
        <f t="shared" si="153"/>
        <v/>
      </c>
      <c r="AJ334" s="65" t="str">
        <f t="shared" si="154"/>
        <v/>
      </c>
      <c r="AK334" s="37" t="str">
        <f t="shared" si="155"/>
        <v/>
      </c>
      <c r="AL334" s="14">
        <f t="shared" si="156"/>
        <v>806.35</v>
      </c>
      <c r="AM334" s="42">
        <f t="shared" si="157"/>
        <v>899.52</v>
      </c>
      <c r="AN334" s="60">
        <f t="shared" si="158"/>
        <v>258625</v>
      </c>
      <c r="AO334" s="43">
        <f t="shared" si="159"/>
        <v>4.6442910472681925E-2</v>
      </c>
      <c r="AP334" s="66">
        <f t="shared" si="160"/>
        <v>6525.0895926803923</v>
      </c>
      <c r="AQ334" s="18">
        <v>0</v>
      </c>
      <c r="AR334" s="66">
        <f t="shared" si="161"/>
        <v>124653</v>
      </c>
      <c r="AS334" s="38">
        <f t="shared" si="162"/>
        <v>6350</v>
      </c>
      <c r="AT334" s="38">
        <f t="shared" si="163"/>
        <v>11000</v>
      </c>
      <c r="AU334" s="66">
        <f t="shared" si="164"/>
        <v>111778</v>
      </c>
      <c r="AV334" s="20">
        <f t="shared" si="165"/>
        <v>124653</v>
      </c>
      <c r="AX334" s="65">
        <f t="shared" si="166"/>
        <v>1</v>
      </c>
    </row>
    <row r="335" spans="1:50" ht="15" customHeight="1">
      <c r="A335" s="2">
        <v>31</v>
      </c>
      <c r="B335" s="2">
        <v>3700</v>
      </c>
      <c r="C335" s="1" t="s">
        <v>801</v>
      </c>
      <c r="D335" s="35">
        <v>15021</v>
      </c>
      <c r="E335" s="66">
        <v>0</v>
      </c>
      <c r="F335" s="7">
        <v>181</v>
      </c>
      <c r="G335" s="66">
        <v>183</v>
      </c>
      <c r="H335" s="63">
        <v>2.2879999999999998</v>
      </c>
      <c r="I335" s="65"/>
      <c r="J335" s="73">
        <f t="shared" si="140"/>
        <v>0</v>
      </c>
      <c r="K335" s="65">
        <v>12</v>
      </c>
      <c r="L335" s="65">
        <v>74</v>
      </c>
      <c r="M335" s="61">
        <v>14</v>
      </c>
      <c r="N335" s="41">
        <f t="shared" si="141"/>
        <v>16.216200000000001</v>
      </c>
      <c r="O335" s="41">
        <f t="shared" si="142"/>
        <v>18.918900000000001</v>
      </c>
      <c r="P335" s="3">
        <v>148</v>
      </c>
      <c r="Q335" s="3">
        <v>150</v>
      </c>
      <c r="R335" s="3">
        <v>137</v>
      </c>
      <c r="S335" s="3">
        <v>183</v>
      </c>
      <c r="T335" s="75">
        <v>181</v>
      </c>
      <c r="U335" s="74">
        <f t="shared" si="143"/>
        <v>183</v>
      </c>
      <c r="V335" s="42">
        <f t="shared" si="144"/>
        <v>0</v>
      </c>
      <c r="W335" s="68">
        <v>138220</v>
      </c>
      <c r="X335" s="69">
        <v>75002</v>
      </c>
      <c r="Y335" s="8">
        <v>3.2661711173951384</v>
      </c>
      <c r="Z335" s="37">
        <f t="shared" si="145"/>
        <v>55.416600000000003</v>
      </c>
      <c r="AA335" s="65">
        <f t="shared" si="146"/>
        <v>0</v>
      </c>
      <c r="AB335" s="34">
        <f t="shared" si="147"/>
        <v>0.43202299999999999</v>
      </c>
      <c r="AC335" s="34" t="str">
        <f t="shared" si="148"/>
        <v/>
      </c>
      <c r="AD335" s="65" t="str">
        <f t="shared" si="149"/>
        <v/>
      </c>
      <c r="AE335" s="65">
        <f t="shared" si="150"/>
        <v>440.46100000000001</v>
      </c>
      <c r="AF335" s="65">
        <f t="shared" si="151"/>
        <v>440.46100000000001</v>
      </c>
      <c r="AG335" s="65">
        <f t="shared" si="167"/>
        <v>0</v>
      </c>
      <c r="AH335" s="34" t="str">
        <f t="shared" si="152"/>
        <v/>
      </c>
      <c r="AI335" s="34" t="str">
        <f t="shared" si="153"/>
        <v/>
      </c>
      <c r="AJ335" s="65" t="str">
        <f t="shared" si="154"/>
        <v/>
      </c>
      <c r="AK335" s="37" t="str">
        <f t="shared" si="155"/>
        <v/>
      </c>
      <c r="AL335" s="14">
        <f t="shared" si="156"/>
        <v>440.46</v>
      </c>
      <c r="AM335" s="42">
        <f t="shared" si="157"/>
        <v>491.36</v>
      </c>
      <c r="AN335" s="60">
        <f t="shared" si="158"/>
        <v>30205</v>
      </c>
      <c r="AO335" s="43">
        <f t="shared" si="159"/>
        <v>4.6442910472681925E-2</v>
      </c>
      <c r="AP335" s="66">
        <f t="shared" si="160"/>
        <v>705.18915261720235</v>
      </c>
      <c r="AQ335" s="18">
        <v>0</v>
      </c>
      <c r="AR335" s="66">
        <f t="shared" si="161"/>
        <v>15726</v>
      </c>
      <c r="AS335" s="38">
        <f t="shared" si="162"/>
        <v>1830</v>
      </c>
      <c r="AT335" s="38">
        <f t="shared" si="163"/>
        <v>3750.1000000000004</v>
      </c>
      <c r="AU335" s="66">
        <f t="shared" si="164"/>
        <v>13191</v>
      </c>
      <c r="AV335" s="20">
        <f t="shared" si="165"/>
        <v>15726</v>
      </c>
      <c r="AX335" s="65">
        <f t="shared" si="166"/>
        <v>1</v>
      </c>
    </row>
    <row r="336" spans="1:50" ht="15" customHeight="1">
      <c r="A336" s="2">
        <v>31</v>
      </c>
      <c r="B336" s="2">
        <v>4000</v>
      </c>
      <c r="C336" s="1" t="s">
        <v>848</v>
      </c>
      <c r="D336" s="35">
        <v>5119</v>
      </c>
      <c r="E336" s="66">
        <v>0</v>
      </c>
      <c r="F336" s="7">
        <v>93</v>
      </c>
      <c r="G336" s="66">
        <v>89</v>
      </c>
      <c r="H336" s="63">
        <v>3.069</v>
      </c>
      <c r="I336" s="65"/>
      <c r="J336" s="73">
        <f t="shared" si="140"/>
        <v>0</v>
      </c>
      <c r="K336" s="65">
        <v>6</v>
      </c>
      <c r="L336" s="65">
        <v>40</v>
      </c>
      <c r="M336" s="61">
        <v>9</v>
      </c>
      <c r="N336" s="41">
        <f t="shared" si="141"/>
        <v>15</v>
      </c>
      <c r="O336" s="41">
        <f t="shared" si="142"/>
        <v>22.5</v>
      </c>
      <c r="P336" s="3">
        <v>71</v>
      </c>
      <c r="Q336" s="3">
        <v>62</v>
      </c>
      <c r="R336" s="3">
        <v>63</v>
      </c>
      <c r="S336" s="3">
        <v>75</v>
      </c>
      <c r="T336" s="75">
        <v>93</v>
      </c>
      <c r="U336" s="74">
        <f t="shared" si="143"/>
        <v>93</v>
      </c>
      <c r="V336" s="42">
        <f t="shared" si="144"/>
        <v>4.3</v>
      </c>
      <c r="W336" s="68">
        <v>71740</v>
      </c>
      <c r="X336" s="69">
        <v>15000</v>
      </c>
      <c r="Y336" s="8">
        <v>0.79907320033915219</v>
      </c>
      <c r="Z336" s="37">
        <f t="shared" si="145"/>
        <v>116.3848</v>
      </c>
      <c r="AA336" s="65">
        <f t="shared" si="146"/>
        <v>0</v>
      </c>
      <c r="AB336" s="34">
        <f t="shared" si="147"/>
        <v>0.43202299999999999</v>
      </c>
      <c r="AC336" s="34" t="str">
        <f t="shared" si="148"/>
        <v/>
      </c>
      <c r="AD336" s="65" t="str">
        <f t="shared" si="149"/>
        <v/>
      </c>
      <c r="AE336" s="65">
        <f t="shared" si="150"/>
        <v>410</v>
      </c>
      <c r="AF336" s="65">
        <f t="shared" si="151"/>
        <v>410</v>
      </c>
      <c r="AG336" s="65">
        <f t="shared" si="167"/>
        <v>0</v>
      </c>
      <c r="AH336" s="34" t="str">
        <f t="shared" si="152"/>
        <v/>
      </c>
      <c r="AI336" s="34" t="str">
        <f t="shared" si="153"/>
        <v/>
      </c>
      <c r="AJ336" s="65" t="str">
        <f t="shared" si="154"/>
        <v/>
      </c>
      <c r="AK336" s="37" t="str">
        <f t="shared" si="155"/>
        <v/>
      </c>
      <c r="AL336" s="14">
        <f t="shared" si="156"/>
        <v>410</v>
      </c>
      <c r="AM336" s="42">
        <f t="shared" si="157"/>
        <v>457.38</v>
      </c>
      <c r="AN336" s="60">
        <f t="shared" si="158"/>
        <v>9713</v>
      </c>
      <c r="AO336" s="43">
        <f t="shared" si="159"/>
        <v>4.6442910472681925E-2</v>
      </c>
      <c r="AP336" s="66">
        <f t="shared" si="160"/>
        <v>213.35873071150075</v>
      </c>
      <c r="AQ336" s="18">
        <v>0</v>
      </c>
      <c r="AR336" s="66">
        <f t="shared" si="161"/>
        <v>5332</v>
      </c>
      <c r="AS336" s="38">
        <f t="shared" si="162"/>
        <v>890</v>
      </c>
      <c r="AT336" s="38">
        <f t="shared" si="163"/>
        <v>750</v>
      </c>
      <c r="AU336" s="66">
        <f t="shared" si="164"/>
        <v>4369</v>
      </c>
      <c r="AV336" s="20">
        <f t="shared" si="165"/>
        <v>5332</v>
      </c>
      <c r="AX336" s="65">
        <f t="shared" si="166"/>
        <v>1</v>
      </c>
    </row>
    <row r="337" spans="1:50" ht="15" customHeight="1">
      <c r="A337" s="2">
        <v>32</v>
      </c>
      <c r="B337" s="2">
        <v>100</v>
      </c>
      <c r="C337" s="1" t="s">
        <v>13</v>
      </c>
      <c r="D337" s="35">
        <v>36660</v>
      </c>
      <c r="E337" s="66">
        <v>0</v>
      </c>
      <c r="F337" s="7">
        <v>116</v>
      </c>
      <c r="G337" s="66">
        <v>110</v>
      </c>
      <c r="H337" s="63">
        <v>2.391</v>
      </c>
      <c r="I337" s="65">
        <v>23</v>
      </c>
      <c r="J337" s="73">
        <f t="shared" si="140"/>
        <v>0.20910000000000001</v>
      </c>
      <c r="K337" s="65">
        <v>41</v>
      </c>
      <c r="L337" s="65">
        <v>66</v>
      </c>
      <c r="M337" s="61">
        <v>21</v>
      </c>
      <c r="N337" s="41">
        <f t="shared" si="141"/>
        <v>62.121200000000002</v>
      </c>
      <c r="O337" s="41">
        <f t="shared" si="142"/>
        <v>31.818200000000001</v>
      </c>
      <c r="P337" s="3">
        <v>179</v>
      </c>
      <c r="Q337" s="3">
        <v>180</v>
      </c>
      <c r="R337" s="3">
        <v>105</v>
      </c>
      <c r="S337" s="3">
        <v>126</v>
      </c>
      <c r="T337" s="75">
        <v>116</v>
      </c>
      <c r="U337" s="74">
        <f t="shared" si="143"/>
        <v>180</v>
      </c>
      <c r="V337" s="42">
        <f t="shared" si="144"/>
        <v>38.89</v>
      </c>
      <c r="W337" s="68">
        <v>21671</v>
      </c>
      <c r="X337" s="69">
        <v>60183</v>
      </c>
      <c r="Y337" s="8">
        <v>0.17178959902516922</v>
      </c>
      <c r="Z337" s="37">
        <f t="shared" si="145"/>
        <v>675.24459999999999</v>
      </c>
      <c r="AA337" s="65">
        <f t="shared" si="146"/>
        <v>0</v>
      </c>
      <c r="AB337" s="34">
        <f t="shared" si="147"/>
        <v>0.43202299999999999</v>
      </c>
      <c r="AC337" s="34" t="str">
        <f t="shared" si="148"/>
        <v/>
      </c>
      <c r="AD337" s="65" t="str">
        <f t="shared" si="149"/>
        <v/>
      </c>
      <c r="AE337" s="65">
        <f t="shared" si="150"/>
        <v>413.67</v>
      </c>
      <c r="AF337" s="65">
        <f t="shared" si="151"/>
        <v>413.67</v>
      </c>
      <c r="AG337" s="65">
        <f t="shared" si="167"/>
        <v>0</v>
      </c>
      <c r="AH337" s="34" t="str">
        <f t="shared" si="152"/>
        <v/>
      </c>
      <c r="AI337" s="34" t="str">
        <f t="shared" si="153"/>
        <v/>
      </c>
      <c r="AJ337" s="65" t="str">
        <f t="shared" si="154"/>
        <v/>
      </c>
      <c r="AK337" s="37" t="str">
        <f t="shared" si="155"/>
        <v/>
      </c>
      <c r="AL337" s="14">
        <f t="shared" si="156"/>
        <v>413.67</v>
      </c>
      <c r="AM337" s="42">
        <f t="shared" si="157"/>
        <v>461.47</v>
      </c>
      <c r="AN337" s="60">
        <f t="shared" si="158"/>
        <v>41399</v>
      </c>
      <c r="AO337" s="43">
        <f t="shared" si="159"/>
        <v>4.6442910472681925E-2</v>
      </c>
      <c r="AP337" s="66">
        <f t="shared" si="160"/>
        <v>220.09295273003966</v>
      </c>
      <c r="AQ337" s="18">
        <v>0</v>
      </c>
      <c r="AR337" s="66">
        <f t="shared" si="161"/>
        <v>36880</v>
      </c>
      <c r="AS337" s="38">
        <f t="shared" si="162"/>
        <v>1100</v>
      </c>
      <c r="AT337" s="38">
        <f t="shared" si="163"/>
        <v>3009.15</v>
      </c>
      <c r="AU337" s="66">
        <f t="shared" si="164"/>
        <v>35560</v>
      </c>
      <c r="AV337" s="20">
        <f t="shared" si="165"/>
        <v>36880</v>
      </c>
      <c r="AX337" s="65">
        <f t="shared" si="166"/>
        <v>1</v>
      </c>
    </row>
    <row r="338" spans="1:50" ht="15" customHeight="1">
      <c r="A338" s="2">
        <v>32</v>
      </c>
      <c r="B338" s="2">
        <v>200</v>
      </c>
      <c r="C338" s="1" t="s">
        <v>358</v>
      </c>
      <c r="D338" s="35">
        <v>290489</v>
      </c>
      <c r="E338" s="66">
        <v>0</v>
      </c>
      <c r="F338" s="7">
        <v>698</v>
      </c>
      <c r="G338" s="66">
        <v>672</v>
      </c>
      <c r="H338" s="63">
        <v>2.218</v>
      </c>
      <c r="I338" s="65">
        <v>154</v>
      </c>
      <c r="J338" s="73">
        <f t="shared" si="140"/>
        <v>0.22919999999999999</v>
      </c>
      <c r="K338" s="65">
        <v>141</v>
      </c>
      <c r="L338" s="65">
        <v>384</v>
      </c>
      <c r="M338" s="61">
        <v>136</v>
      </c>
      <c r="N338" s="41">
        <f t="shared" si="141"/>
        <v>36.718800000000002</v>
      </c>
      <c r="O338" s="41">
        <f t="shared" si="142"/>
        <v>35.416699999999999</v>
      </c>
      <c r="P338" s="3">
        <v>777</v>
      </c>
      <c r="Q338" s="3">
        <v>783</v>
      </c>
      <c r="R338" s="3">
        <v>730</v>
      </c>
      <c r="S338" s="3">
        <v>768</v>
      </c>
      <c r="T338" s="75">
        <v>698</v>
      </c>
      <c r="U338" s="74">
        <f t="shared" si="143"/>
        <v>783</v>
      </c>
      <c r="V338" s="42">
        <f t="shared" si="144"/>
        <v>14.18</v>
      </c>
      <c r="W338" s="68">
        <v>485223</v>
      </c>
      <c r="X338" s="69">
        <v>256010</v>
      </c>
      <c r="Y338" s="8">
        <v>1.2786066962472413</v>
      </c>
      <c r="Z338" s="37">
        <f t="shared" si="145"/>
        <v>545.9067</v>
      </c>
      <c r="AA338" s="65">
        <f t="shared" si="146"/>
        <v>0</v>
      </c>
      <c r="AB338" s="34">
        <f t="shared" si="147"/>
        <v>0.43202299999999999</v>
      </c>
      <c r="AC338" s="34" t="str">
        <f t="shared" si="148"/>
        <v/>
      </c>
      <c r="AD338" s="65" t="str">
        <f t="shared" si="149"/>
        <v/>
      </c>
      <c r="AE338" s="65">
        <f t="shared" si="150"/>
        <v>619.92399999999998</v>
      </c>
      <c r="AF338" s="65">
        <f t="shared" si="151"/>
        <v>619.92399999999998</v>
      </c>
      <c r="AG338" s="65">
        <f t="shared" si="167"/>
        <v>0</v>
      </c>
      <c r="AH338" s="34" t="str">
        <f t="shared" si="152"/>
        <v/>
      </c>
      <c r="AI338" s="34" t="str">
        <f t="shared" si="153"/>
        <v/>
      </c>
      <c r="AJ338" s="65" t="str">
        <f t="shared" si="154"/>
        <v/>
      </c>
      <c r="AK338" s="37" t="str">
        <f t="shared" si="155"/>
        <v/>
      </c>
      <c r="AL338" s="14">
        <f t="shared" si="156"/>
        <v>619.91999999999996</v>
      </c>
      <c r="AM338" s="42">
        <f t="shared" si="157"/>
        <v>691.55</v>
      </c>
      <c r="AN338" s="60">
        <f t="shared" si="158"/>
        <v>255094</v>
      </c>
      <c r="AO338" s="43">
        <f t="shared" si="159"/>
        <v>4.6442910472681925E-2</v>
      </c>
      <c r="AP338" s="66">
        <f t="shared" si="160"/>
        <v>-1643.8468161805768</v>
      </c>
      <c r="AQ338" s="18">
        <v>0</v>
      </c>
      <c r="AR338" s="66">
        <f t="shared" si="161"/>
        <v>255094</v>
      </c>
      <c r="AS338" s="38">
        <f t="shared" si="162"/>
        <v>6720</v>
      </c>
      <c r="AT338" s="38">
        <f t="shared" si="163"/>
        <v>12800.5</v>
      </c>
      <c r="AU338" s="66">
        <f t="shared" si="164"/>
        <v>283769</v>
      </c>
      <c r="AV338" s="20">
        <f t="shared" si="165"/>
        <v>283769</v>
      </c>
      <c r="AX338" s="65">
        <f t="shared" si="166"/>
        <v>1</v>
      </c>
    </row>
    <row r="339" spans="1:50" ht="15" customHeight="1">
      <c r="A339" s="2">
        <v>32</v>
      </c>
      <c r="B339" s="2">
        <v>300</v>
      </c>
      <c r="C339" s="1" t="s">
        <v>391</v>
      </c>
      <c r="D339" s="35">
        <v>1408934</v>
      </c>
      <c r="E339" s="66">
        <v>0</v>
      </c>
      <c r="F339" s="7">
        <v>3299</v>
      </c>
      <c r="G339" s="66">
        <v>3407</v>
      </c>
      <c r="H339" s="63">
        <v>2.1179999999999999</v>
      </c>
      <c r="I339" s="65">
        <v>1455</v>
      </c>
      <c r="J339" s="73">
        <f t="shared" si="140"/>
        <v>0.42709999999999998</v>
      </c>
      <c r="K339" s="65">
        <v>315</v>
      </c>
      <c r="L339" s="65">
        <v>1707</v>
      </c>
      <c r="M339" s="61">
        <v>563</v>
      </c>
      <c r="N339" s="41">
        <f t="shared" si="141"/>
        <v>18.453400000000002</v>
      </c>
      <c r="O339" s="41">
        <f t="shared" si="142"/>
        <v>32.9818</v>
      </c>
      <c r="P339" s="3">
        <v>3550</v>
      </c>
      <c r="Q339" s="3">
        <v>3797</v>
      </c>
      <c r="R339" s="3">
        <v>3559</v>
      </c>
      <c r="S339" s="3">
        <v>3501</v>
      </c>
      <c r="T339" s="74">
        <v>3299</v>
      </c>
      <c r="U339" s="74">
        <f t="shared" si="143"/>
        <v>3797</v>
      </c>
      <c r="V339" s="42">
        <f t="shared" si="144"/>
        <v>10.27</v>
      </c>
      <c r="W339" s="68">
        <v>2466114</v>
      </c>
      <c r="X339" s="69">
        <v>1520045</v>
      </c>
      <c r="Y339" s="8">
        <v>4.6018773059952398</v>
      </c>
      <c r="Z339" s="37">
        <f t="shared" si="145"/>
        <v>716.88130000000001</v>
      </c>
      <c r="AA339" s="65">
        <f t="shared" si="146"/>
        <v>0</v>
      </c>
      <c r="AB339" s="34">
        <f t="shared" si="147"/>
        <v>0.43202299999999999</v>
      </c>
      <c r="AC339" s="34" t="str">
        <f t="shared" si="148"/>
        <v/>
      </c>
      <c r="AD339" s="65" t="str">
        <f t="shared" si="149"/>
        <v/>
      </c>
      <c r="AE339" s="65" t="str">
        <f t="shared" si="150"/>
        <v/>
      </c>
      <c r="AF339" s="65" t="str">
        <f t="shared" si="151"/>
        <v/>
      </c>
      <c r="AG339" s="65">
        <f t="shared" si="167"/>
        <v>799.81592005999994</v>
      </c>
      <c r="AH339" s="34" t="str">
        <f t="shared" si="152"/>
        <v/>
      </c>
      <c r="AI339" s="34" t="str">
        <f t="shared" si="153"/>
        <v/>
      </c>
      <c r="AJ339" s="65" t="str">
        <f t="shared" si="154"/>
        <v/>
      </c>
      <c r="AK339" s="37" t="str">
        <f t="shared" si="155"/>
        <v/>
      </c>
      <c r="AL339" s="14">
        <f t="shared" si="156"/>
        <v>799.82</v>
      </c>
      <c r="AM339" s="42">
        <f t="shared" si="157"/>
        <v>892.24</v>
      </c>
      <c r="AN339" s="60">
        <f t="shared" si="158"/>
        <v>1974444</v>
      </c>
      <c r="AO339" s="43">
        <f t="shared" si="159"/>
        <v>4.6442910472681925E-2</v>
      </c>
      <c r="AP339" s="66">
        <f t="shared" si="160"/>
        <v>26263.930301406355</v>
      </c>
      <c r="AQ339" s="18">
        <v>0</v>
      </c>
      <c r="AR339" s="66">
        <f t="shared" si="161"/>
        <v>1435198</v>
      </c>
      <c r="AS339" s="38">
        <f t="shared" si="162"/>
        <v>34070</v>
      </c>
      <c r="AT339" s="38">
        <f t="shared" si="163"/>
        <v>76002.25</v>
      </c>
      <c r="AU339" s="66">
        <f t="shared" si="164"/>
        <v>1374864</v>
      </c>
      <c r="AV339" s="20">
        <f t="shared" si="165"/>
        <v>1435198</v>
      </c>
      <c r="AX339" s="65">
        <f t="shared" si="166"/>
        <v>1</v>
      </c>
    </row>
    <row r="340" spans="1:50" ht="15" customHeight="1">
      <c r="A340" s="2">
        <v>32</v>
      </c>
      <c r="B340" s="2">
        <v>400</v>
      </c>
      <c r="C340" s="1" t="s">
        <v>432</v>
      </c>
      <c r="D340" s="35">
        <v>678097</v>
      </c>
      <c r="E340" s="66">
        <v>0</v>
      </c>
      <c r="F340" s="7">
        <v>1694</v>
      </c>
      <c r="G340" s="66">
        <v>1708</v>
      </c>
      <c r="H340" s="63">
        <v>2.1539999999999999</v>
      </c>
      <c r="I340" s="65">
        <v>1432</v>
      </c>
      <c r="J340" s="73">
        <f t="shared" si="140"/>
        <v>0.83840000000000003</v>
      </c>
      <c r="K340" s="65">
        <v>283</v>
      </c>
      <c r="L340" s="65">
        <v>806</v>
      </c>
      <c r="M340" s="61">
        <v>308</v>
      </c>
      <c r="N340" s="41">
        <f t="shared" si="141"/>
        <v>35.111699999999999</v>
      </c>
      <c r="O340" s="41">
        <f t="shared" si="142"/>
        <v>38.2134</v>
      </c>
      <c r="P340" s="3">
        <v>1820</v>
      </c>
      <c r="Q340" s="3">
        <v>1845</v>
      </c>
      <c r="R340" s="3">
        <v>1679</v>
      </c>
      <c r="S340" s="3">
        <v>1721</v>
      </c>
      <c r="T340" s="74">
        <v>1694</v>
      </c>
      <c r="U340" s="74">
        <f t="shared" si="143"/>
        <v>1845</v>
      </c>
      <c r="V340" s="42">
        <f t="shared" si="144"/>
        <v>7.43</v>
      </c>
      <c r="W340" s="68">
        <v>775744</v>
      </c>
      <c r="X340" s="69">
        <v>637830</v>
      </c>
      <c r="Y340" s="8">
        <v>1.2811020746042066</v>
      </c>
      <c r="Z340" s="37">
        <f t="shared" si="145"/>
        <v>1322.299</v>
      </c>
      <c r="AA340" s="65">
        <f t="shared" si="146"/>
        <v>0</v>
      </c>
      <c r="AB340" s="34">
        <f t="shared" si="147"/>
        <v>0.43202299999999999</v>
      </c>
      <c r="AC340" s="34" t="str">
        <f t="shared" si="148"/>
        <v/>
      </c>
      <c r="AD340" s="65" t="str">
        <f t="shared" si="149"/>
        <v/>
      </c>
      <c r="AE340" s="65">
        <f t="shared" si="150"/>
        <v>1000.136</v>
      </c>
      <c r="AF340" s="65">
        <f t="shared" si="151"/>
        <v>630</v>
      </c>
      <c r="AG340" s="65">
        <f t="shared" si="167"/>
        <v>0</v>
      </c>
      <c r="AH340" s="34" t="str">
        <f t="shared" si="152"/>
        <v/>
      </c>
      <c r="AI340" s="34" t="str">
        <f t="shared" si="153"/>
        <v/>
      </c>
      <c r="AJ340" s="65" t="str">
        <f t="shared" si="154"/>
        <v/>
      </c>
      <c r="AK340" s="37" t="str">
        <f t="shared" si="155"/>
        <v/>
      </c>
      <c r="AL340" s="14">
        <f t="shared" si="156"/>
        <v>630</v>
      </c>
      <c r="AM340" s="42">
        <f t="shared" si="157"/>
        <v>702.8</v>
      </c>
      <c r="AN340" s="60">
        <f t="shared" si="158"/>
        <v>865243</v>
      </c>
      <c r="AO340" s="43">
        <f t="shared" si="159"/>
        <v>4.6442910472681925E-2</v>
      </c>
      <c r="AP340" s="66">
        <f t="shared" si="160"/>
        <v>8691.6049233205322</v>
      </c>
      <c r="AQ340" s="18">
        <v>0</v>
      </c>
      <c r="AR340" s="66">
        <f t="shared" si="161"/>
        <v>686789</v>
      </c>
      <c r="AS340" s="38">
        <f t="shared" si="162"/>
        <v>17080</v>
      </c>
      <c r="AT340" s="38">
        <f t="shared" si="163"/>
        <v>31891.5</v>
      </c>
      <c r="AU340" s="66">
        <f t="shared" si="164"/>
        <v>661017</v>
      </c>
      <c r="AV340" s="20">
        <f t="shared" si="165"/>
        <v>686789</v>
      </c>
      <c r="AX340" s="65">
        <f t="shared" si="166"/>
        <v>1</v>
      </c>
    </row>
    <row r="341" spans="1:50" ht="15" customHeight="1">
      <c r="A341" s="2">
        <v>32</v>
      </c>
      <c r="B341" s="2">
        <v>500</v>
      </c>
      <c r="C341" s="1" t="s">
        <v>588</v>
      </c>
      <c r="D341" s="35">
        <v>54780</v>
      </c>
      <c r="E341" s="66">
        <v>0</v>
      </c>
      <c r="F341" s="7">
        <v>188</v>
      </c>
      <c r="G341" s="66">
        <v>202</v>
      </c>
      <c r="H341" s="63">
        <v>2.3490000000000002</v>
      </c>
      <c r="I341" s="65">
        <v>73</v>
      </c>
      <c r="J341" s="73">
        <f t="shared" si="140"/>
        <v>0.3614</v>
      </c>
      <c r="K341" s="65">
        <v>51</v>
      </c>
      <c r="L341" s="65">
        <v>114</v>
      </c>
      <c r="M341" s="61">
        <v>38</v>
      </c>
      <c r="N341" s="41">
        <f t="shared" si="141"/>
        <v>44.736800000000002</v>
      </c>
      <c r="O341" s="41">
        <f t="shared" si="142"/>
        <v>33.333300000000001</v>
      </c>
      <c r="P341" s="3">
        <v>237</v>
      </c>
      <c r="Q341" s="3">
        <v>263</v>
      </c>
      <c r="R341" s="3">
        <v>223</v>
      </c>
      <c r="S341" s="3">
        <v>185</v>
      </c>
      <c r="T341" s="75">
        <v>188</v>
      </c>
      <c r="U341" s="74">
        <f t="shared" si="143"/>
        <v>263</v>
      </c>
      <c r="V341" s="42">
        <f t="shared" si="144"/>
        <v>23.19</v>
      </c>
      <c r="W341" s="68">
        <v>68694</v>
      </c>
      <c r="X341" s="69">
        <v>99010</v>
      </c>
      <c r="Y341" s="8">
        <v>0.20563222686746038</v>
      </c>
      <c r="Z341" s="37">
        <f t="shared" si="145"/>
        <v>914.25360000000001</v>
      </c>
      <c r="AA341" s="65">
        <f t="shared" si="146"/>
        <v>0</v>
      </c>
      <c r="AB341" s="34">
        <f t="shared" si="147"/>
        <v>0.43202299999999999</v>
      </c>
      <c r="AC341" s="34" t="str">
        <f t="shared" si="148"/>
        <v/>
      </c>
      <c r="AD341" s="65" t="str">
        <f t="shared" si="149"/>
        <v/>
      </c>
      <c r="AE341" s="65">
        <f t="shared" si="150"/>
        <v>447.43399999999997</v>
      </c>
      <c r="AF341" s="65">
        <f t="shared" si="151"/>
        <v>447.43399999999997</v>
      </c>
      <c r="AG341" s="65">
        <f t="shared" si="167"/>
        <v>0</v>
      </c>
      <c r="AH341" s="34" t="str">
        <f t="shared" si="152"/>
        <v/>
      </c>
      <c r="AI341" s="34" t="str">
        <f t="shared" si="153"/>
        <v/>
      </c>
      <c r="AJ341" s="65" t="str">
        <f t="shared" si="154"/>
        <v/>
      </c>
      <c r="AK341" s="37" t="str">
        <f t="shared" si="155"/>
        <v/>
      </c>
      <c r="AL341" s="14">
        <f t="shared" si="156"/>
        <v>447.43</v>
      </c>
      <c r="AM341" s="42">
        <f t="shared" si="157"/>
        <v>499.13</v>
      </c>
      <c r="AN341" s="60">
        <f t="shared" si="158"/>
        <v>71147</v>
      </c>
      <c r="AO341" s="43">
        <f t="shared" si="159"/>
        <v>4.6442910472681925E-2</v>
      </c>
      <c r="AP341" s="66">
        <f t="shared" si="160"/>
        <v>760.13111570638512</v>
      </c>
      <c r="AQ341" s="18">
        <v>0</v>
      </c>
      <c r="AR341" s="66">
        <f t="shared" si="161"/>
        <v>55540</v>
      </c>
      <c r="AS341" s="38">
        <f t="shared" si="162"/>
        <v>2020</v>
      </c>
      <c r="AT341" s="38">
        <f t="shared" si="163"/>
        <v>4950.5</v>
      </c>
      <c r="AU341" s="66">
        <f t="shared" si="164"/>
        <v>52760</v>
      </c>
      <c r="AV341" s="20">
        <f t="shared" si="165"/>
        <v>55540</v>
      </c>
      <c r="AX341" s="65">
        <f t="shared" si="166"/>
        <v>1</v>
      </c>
    </row>
    <row r="342" spans="1:50" ht="15" customHeight="1">
      <c r="A342" s="2">
        <v>32</v>
      </c>
      <c r="B342" s="2">
        <v>600</v>
      </c>
      <c r="C342" s="1" t="s">
        <v>823</v>
      </c>
      <c r="D342" s="35">
        <v>13076</v>
      </c>
      <c r="E342" s="66">
        <v>0</v>
      </c>
      <c r="F342" s="7">
        <v>60</v>
      </c>
      <c r="G342" s="66">
        <v>56</v>
      </c>
      <c r="H342" s="63">
        <v>2.3330000000000002</v>
      </c>
      <c r="I342" s="65">
        <v>2</v>
      </c>
      <c r="J342" s="73">
        <f t="shared" si="140"/>
        <v>3.5700000000000003E-2</v>
      </c>
      <c r="K342" s="65">
        <v>14</v>
      </c>
      <c r="L342" s="65">
        <v>21</v>
      </c>
      <c r="M342" s="61">
        <v>4</v>
      </c>
      <c r="N342" s="41">
        <f t="shared" si="141"/>
        <v>66.666700000000006</v>
      </c>
      <c r="O342" s="41">
        <f t="shared" si="142"/>
        <v>19.047599999999999</v>
      </c>
      <c r="P342" s="3">
        <v>132</v>
      </c>
      <c r="Q342" s="3">
        <v>120</v>
      </c>
      <c r="R342" s="3">
        <v>83</v>
      </c>
      <c r="S342" s="3">
        <v>69</v>
      </c>
      <c r="T342" s="75">
        <v>60</v>
      </c>
      <c r="U342" s="74">
        <f t="shared" si="143"/>
        <v>132</v>
      </c>
      <c r="V342" s="42">
        <f t="shared" si="144"/>
        <v>57.58</v>
      </c>
      <c r="W342" s="68">
        <v>26031</v>
      </c>
      <c r="X342" s="69">
        <v>34217</v>
      </c>
      <c r="Y342" s="8">
        <v>0.80658057102967273</v>
      </c>
      <c r="Z342" s="37">
        <f t="shared" si="145"/>
        <v>74.388099999999994</v>
      </c>
      <c r="AA342" s="65">
        <f t="shared" si="146"/>
        <v>0</v>
      </c>
      <c r="AB342" s="34">
        <f t="shared" si="147"/>
        <v>0.43202299999999999</v>
      </c>
      <c r="AC342" s="34" t="str">
        <f t="shared" si="148"/>
        <v/>
      </c>
      <c r="AD342" s="65" t="str">
        <f t="shared" si="149"/>
        <v/>
      </c>
      <c r="AE342" s="65">
        <f t="shared" si="150"/>
        <v>410</v>
      </c>
      <c r="AF342" s="65">
        <f t="shared" si="151"/>
        <v>410</v>
      </c>
      <c r="AG342" s="65">
        <f t="shared" si="167"/>
        <v>0</v>
      </c>
      <c r="AH342" s="34" t="str">
        <f t="shared" si="152"/>
        <v/>
      </c>
      <c r="AI342" s="34" t="str">
        <f t="shared" si="153"/>
        <v/>
      </c>
      <c r="AJ342" s="65" t="str">
        <f t="shared" si="154"/>
        <v/>
      </c>
      <c r="AK342" s="37" t="str">
        <f t="shared" si="155"/>
        <v/>
      </c>
      <c r="AL342" s="14">
        <f t="shared" si="156"/>
        <v>410</v>
      </c>
      <c r="AM342" s="42">
        <f t="shared" si="157"/>
        <v>457.38</v>
      </c>
      <c r="AN342" s="60">
        <f t="shared" si="158"/>
        <v>14367</v>
      </c>
      <c r="AO342" s="43">
        <f t="shared" si="159"/>
        <v>4.6442910472681925E-2</v>
      </c>
      <c r="AP342" s="66">
        <f t="shared" si="160"/>
        <v>59.957797420232367</v>
      </c>
      <c r="AQ342" s="18">
        <v>0</v>
      </c>
      <c r="AR342" s="66">
        <f t="shared" si="161"/>
        <v>13136</v>
      </c>
      <c r="AS342" s="38">
        <f t="shared" si="162"/>
        <v>560</v>
      </c>
      <c r="AT342" s="38">
        <f t="shared" si="163"/>
        <v>1710.8500000000001</v>
      </c>
      <c r="AU342" s="66">
        <f t="shared" si="164"/>
        <v>12516</v>
      </c>
      <c r="AV342" s="20">
        <f t="shared" si="165"/>
        <v>13136</v>
      </c>
      <c r="AX342" s="65">
        <f t="shared" si="166"/>
        <v>1</v>
      </c>
    </row>
    <row r="343" spans="1:50" ht="15" customHeight="1">
      <c r="A343" s="2">
        <v>33</v>
      </c>
      <c r="B343" s="2">
        <v>100</v>
      </c>
      <c r="C343" s="1" t="s">
        <v>315</v>
      </c>
      <c r="D343" s="35">
        <v>25377</v>
      </c>
      <c r="E343" s="66">
        <v>0</v>
      </c>
      <c r="F343" s="7">
        <v>158</v>
      </c>
      <c r="G343" s="66">
        <v>168</v>
      </c>
      <c r="H343" s="63">
        <v>2.9470000000000001</v>
      </c>
      <c r="I343" s="65"/>
      <c r="J343" s="73">
        <f t="shared" si="140"/>
        <v>0</v>
      </c>
      <c r="K343" s="65">
        <v>30</v>
      </c>
      <c r="L343" s="65">
        <v>84</v>
      </c>
      <c r="M343" s="61">
        <v>7</v>
      </c>
      <c r="N343" s="41">
        <f t="shared" si="141"/>
        <v>35.714300000000001</v>
      </c>
      <c r="O343" s="41">
        <f t="shared" si="142"/>
        <v>8.3333000000000013</v>
      </c>
      <c r="P343" s="3">
        <v>132</v>
      </c>
      <c r="Q343" s="3">
        <v>123</v>
      </c>
      <c r="R343" s="3">
        <v>119</v>
      </c>
      <c r="S343" s="3">
        <v>105</v>
      </c>
      <c r="T343" s="75">
        <v>158</v>
      </c>
      <c r="U343" s="74">
        <f t="shared" si="143"/>
        <v>158</v>
      </c>
      <c r="V343" s="42">
        <f t="shared" si="144"/>
        <v>0</v>
      </c>
      <c r="W343" s="68">
        <v>75391</v>
      </c>
      <c r="X343" s="69">
        <v>13800</v>
      </c>
      <c r="Y343" s="8">
        <v>0.94463835353677317</v>
      </c>
      <c r="Z343" s="37">
        <f t="shared" si="145"/>
        <v>167.25980000000001</v>
      </c>
      <c r="AA343" s="65">
        <f t="shared" si="146"/>
        <v>0</v>
      </c>
      <c r="AB343" s="34">
        <f t="shared" si="147"/>
        <v>0.43202299999999999</v>
      </c>
      <c r="AC343" s="34" t="str">
        <f t="shared" si="148"/>
        <v/>
      </c>
      <c r="AD343" s="65" t="str">
        <f t="shared" si="149"/>
        <v/>
      </c>
      <c r="AE343" s="65">
        <f t="shared" si="150"/>
        <v>434.95600000000002</v>
      </c>
      <c r="AF343" s="65">
        <f t="shared" si="151"/>
        <v>434.95600000000002</v>
      </c>
      <c r="AG343" s="65">
        <f t="shared" si="167"/>
        <v>0</v>
      </c>
      <c r="AH343" s="34" t="str">
        <f t="shared" si="152"/>
        <v/>
      </c>
      <c r="AI343" s="34" t="str">
        <f t="shared" si="153"/>
        <v/>
      </c>
      <c r="AJ343" s="65" t="str">
        <f t="shared" si="154"/>
        <v/>
      </c>
      <c r="AK343" s="37" t="str">
        <f t="shared" si="155"/>
        <v/>
      </c>
      <c r="AL343" s="14">
        <f t="shared" si="156"/>
        <v>434.96</v>
      </c>
      <c r="AM343" s="42">
        <f t="shared" si="157"/>
        <v>485.22</v>
      </c>
      <c r="AN343" s="60">
        <f t="shared" si="158"/>
        <v>48946</v>
      </c>
      <c r="AO343" s="43">
        <f t="shared" si="159"/>
        <v>4.6442910472681925E-2</v>
      </c>
      <c r="AP343" s="66">
        <f t="shared" si="160"/>
        <v>1094.6129569306404</v>
      </c>
      <c r="AQ343" s="18">
        <v>0</v>
      </c>
      <c r="AR343" s="66">
        <f t="shared" si="161"/>
        <v>26472</v>
      </c>
      <c r="AS343" s="38">
        <f t="shared" si="162"/>
        <v>1680</v>
      </c>
      <c r="AT343" s="38">
        <f t="shared" si="163"/>
        <v>690</v>
      </c>
      <c r="AU343" s="66">
        <f t="shared" si="164"/>
        <v>24687</v>
      </c>
      <c r="AV343" s="20">
        <f t="shared" si="165"/>
        <v>26472</v>
      </c>
      <c r="AX343" s="65">
        <f t="shared" si="166"/>
        <v>1</v>
      </c>
    </row>
    <row r="344" spans="1:50" ht="15" customHeight="1">
      <c r="A344" s="2">
        <v>33</v>
      </c>
      <c r="B344" s="2">
        <v>200</v>
      </c>
      <c r="C344" s="1" t="s">
        <v>536</v>
      </c>
      <c r="D344" s="35">
        <v>992802</v>
      </c>
      <c r="E344" s="66">
        <v>0</v>
      </c>
      <c r="F344" s="7">
        <v>3571</v>
      </c>
      <c r="G344" s="66">
        <v>3598</v>
      </c>
      <c r="H344" s="63">
        <v>2.1840000000000002</v>
      </c>
      <c r="I344" s="65">
        <v>2839</v>
      </c>
      <c r="J344" s="73">
        <f t="shared" si="140"/>
        <v>0.78900000000000003</v>
      </c>
      <c r="K344" s="65">
        <v>215</v>
      </c>
      <c r="L344" s="65">
        <v>1554</v>
      </c>
      <c r="M344" s="61">
        <v>446</v>
      </c>
      <c r="N344" s="41">
        <f t="shared" si="141"/>
        <v>13.8353</v>
      </c>
      <c r="O344" s="41">
        <f t="shared" si="142"/>
        <v>28.700099999999999</v>
      </c>
      <c r="P344" s="3">
        <v>2582</v>
      </c>
      <c r="Q344" s="3">
        <v>2890</v>
      </c>
      <c r="R344" s="3">
        <v>2905</v>
      </c>
      <c r="S344" s="3">
        <v>3193</v>
      </c>
      <c r="T344" s="74">
        <v>3571</v>
      </c>
      <c r="U344" s="74">
        <f t="shared" si="143"/>
        <v>3571</v>
      </c>
      <c r="V344" s="42">
        <f t="shared" si="144"/>
        <v>0</v>
      </c>
      <c r="W344" s="68">
        <v>2410041</v>
      </c>
      <c r="X344" s="69">
        <v>808595</v>
      </c>
      <c r="Y344" s="8">
        <v>5.269876539968525</v>
      </c>
      <c r="Z344" s="37">
        <f t="shared" si="145"/>
        <v>677.625</v>
      </c>
      <c r="AA344" s="65">
        <f t="shared" si="146"/>
        <v>0</v>
      </c>
      <c r="AB344" s="34">
        <f t="shared" si="147"/>
        <v>0.43202299999999999</v>
      </c>
      <c r="AC344" s="34" t="str">
        <f t="shared" si="148"/>
        <v/>
      </c>
      <c r="AD344" s="65" t="str">
        <f t="shared" si="149"/>
        <v/>
      </c>
      <c r="AE344" s="65" t="str">
        <f t="shared" si="150"/>
        <v/>
      </c>
      <c r="AF344" s="65" t="str">
        <f t="shared" si="151"/>
        <v/>
      </c>
      <c r="AG344" s="65">
        <f t="shared" si="167"/>
        <v>603.43594167000003</v>
      </c>
      <c r="AH344" s="34" t="str">
        <f t="shared" si="152"/>
        <v/>
      </c>
      <c r="AI344" s="34" t="str">
        <f t="shared" si="153"/>
        <v/>
      </c>
      <c r="AJ344" s="65" t="str">
        <f t="shared" si="154"/>
        <v/>
      </c>
      <c r="AK344" s="37" t="str">
        <f t="shared" si="155"/>
        <v/>
      </c>
      <c r="AL344" s="14">
        <f t="shared" si="156"/>
        <v>603.44000000000005</v>
      </c>
      <c r="AM344" s="42">
        <f t="shared" si="157"/>
        <v>673.17</v>
      </c>
      <c r="AN344" s="60">
        <f t="shared" si="158"/>
        <v>1380873</v>
      </c>
      <c r="AO344" s="43">
        <f t="shared" si="159"/>
        <v>4.6442910472681925E-2</v>
      </c>
      <c r="AP344" s="66">
        <f t="shared" si="160"/>
        <v>18023.146710044148</v>
      </c>
      <c r="AQ344" s="18">
        <v>0</v>
      </c>
      <c r="AR344" s="66">
        <f t="shared" si="161"/>
        <v>1010825</v>
      </c>
      <c r="AS344" s="38">
        <f t="shared" si="162"/>
        <v>35980</v>
      </c>
      <c r="AT344" s="38">
        <f t="shared" si="163"/>
        <v>40429.75</v>
      </c>
      <c r="AU344" s="66">
        <f t="shared" si="164"/>
        <v>956822</v>
      </c>
      <c r="AV344" s="20">
        <f t="shared" si="165"/>
        <v>1010825</v>
      </c>
      <c r="AX344" s="65">
        <f t="shared" si="166"/>
        <v>1</v>
      </c>
    </row>
    <row r="345" spans="1:50" ht="15" customHeight="1">
      <c r="A345" s="2">
        <v>33</v>
      </c>
      <c r="B345" s="2">
        <v>300</v>
      </c>
      <c r="C345" s="1" t="s">
        <v>587</v>
      </c>
      <c r="D345" s="35">
        <v>115732</v>
      </c>
      <c r="E345" s="66">
        <v>0</v>
      </c>
      <c r="F345" s="7">
        <v>369</v>
      </c>
      <c r="G345" s="66">
        <v>358</v>
      </c>
      <c r="H345" s="63">
        <v>2.266</v>
      </c>
      <c r="I345" s="65">
        <v>210</v>
      </c>
      <c r="J345" s="73">
        <f t="shared" si="140"/>
        <v>0.58660000000000001</v>
      </c>
      <c r="K345" s="65">
        <v>53</v>
      </c>
      <c r="L345" s="65">
        <v>194</v>
      </c>
      <c r="M345" s="61">
        <v>41</v>
      </c>
      <c r="N345" s="41">
        <f t="shared" si="141"/>
        <v>27.319600000000001</v>
      </c>
      <c r="O345" s="41">
        <f t="shared" si="142"/>
        <v>21.134</v>
      </c>
      <c r="P345" s="3">
        <v>384</v>
      </c>
      <c r="Q345" s="3">
        <v>423</v>
      </c>
      <c r="R345" s="3">
        <v>510</v>
      </c>
      <c r="S345" s="3">
        <v>474</v>
      </c>
      <c r="T345" s="75">
        <v>369</v>
      </c>
      <c r="U345" s="74">
        <f t="shared" si="143"/>
        <v>510</v>
      </c>
      <c r="V345" s="42">
        <f t="shared" si="144"/>
        <v>29.8</v>
      </c>
      <c r="W345" s="68">
        <v>181724</v>
      </c>
      <c r="X345" s="69">
        <v>104461</v>
      </c>
      <c r="Y345" s="8">
        <v>0.93512904306892541</v>
      </c>
      <c r="Z345" s="37">
        <f t="shared" si="145"/>
        <v>394.59789999999998</v>
      </c>
      <c r="AA345" s="65">
        <f t="shared" si="146"/>
        <v>0</v>
      </c>
      <c r="AB345" s="34">
        <f t="shared" si="147"/>
        <v>0.43202299999999999</v>
      </c>
      <c r="AC345" s="34" t="str">
        <f t="shared" si="148"/>
        <v/>
      </c>
      <c r="AD345" s="65" t="str">
        <f t="shared" si="149"/>
        <v/>
      </c>
      <c r="AE345" s="65">
        <f t="shared" si="150"/>
        <v>504.68599999999998</v>
      </c>
      <c r="AF345" s="65">
        <f t="shared" si="151"/>
        <v>504.68599999999998</v>
      </c>
      <c r="AG345" s="65">
        <f t="shared" si="167"/>
        <v>0</v>
      </c>
      <c r="AH345" s="34" t="str">
        <f t="shared" si="152"/>
        <v/>
      </c>
      <c r="AI345" s="34" t="str">
        <f t="shared" si="153"/>
        <v/>
      </c>
      <c r="AJ345" s="65" t="str">
        <f t="shared" si="154"/>
        <v/>
      </c>
      <c r="AK345" s="37" t="str">
        <f t="shared" si="155"/>
        <v/>
      </c>
      <c r="AL345" s="14">
        <f t="shared" si="156"/>
        <v>504.69</v>
      </c>
      <c r="AM345" s="42">
        <f t="shared" si="157"/>
        <v>563.01</v>
      </c>
      <c r="AN345" s="60">
        <f t="shared" si="158"/>
        <v>123049</v>
      </c>
      <c r="AO345" s="43">
        <f t="shared" si="159"/>
        <v>4.6442910472681925E-2</v>
      </c>
      <c r="AP345" s="66">
        <f t="shared" si="160"/>
        <v>339.82277592861362</v>
      </c>
      <c r="AQ345" s="18">
        <v>0</v>
      </c>
      <c r="AR345" s="66">
        <f t="shared" si="161"/>
        <v>116072</v>
      </c>
      <c r="AS345" s="38">
        <f t="shared" si="162"/>
        <v>3580</v>
      </c>
      <c r="AT345" s="38">
        <f t="shared" si="163"/>
        <v>5223.05</v>
      </c>
      <c r="AU345" s="66">
        <f t="shared" si="164"/>
        <v>112152</v>
      </c>
      <c r="AV345" s="20">
        <f t="shared" si="165"/>
        <v>116072</v>
      </c>
      <c r="AX345" s="65">
        <f t="shared" si="166"/>
        <v>1</v>
      </c>
    </row>
    <row r="346" spans="1:50" ht="15" customHeight="1">
      <c r="A346" s="2">
        <v>33</v>
      </c>
      <c r="B346" s="2">
        <v>400</v>
      </c>
      <c r="C346" s="1" t="s">
        <v>633</v>
      </c>
      <c r="D346" s="35">
        <v>22276</v>
      </c>
      <c r="E346" s="66">
        <v>0</v>
      </c>
      <c r="F346" s="7">
        <v>123</v>
      </c>
      <c r="G346" s="66">
        <v>116</v>
      </c>
      <c r="H346" s="63">
        <v>2.9</v>
      </c>
      <c r="I346" s="65"/>
      <c r="J346" s="73">
        <f t="shared" si="140"/>
        <v>0</v>
      </c>
      <c r="K346" s="65">
        <v>24</v>
      </c>
      <c r="L346" s="65">
        <v>63</v>
      </c>
      <c r="M346" s="61">
        <v>14</v>
      </c>
      <c r="N346" s="41">
        <f t="shared" si="141"/>
        <v>38.095199999999998</v>
      </c>
      <c r="O346" s="41">
        <f t="shared" si="142"/>
        <v>22.222200000000001</v>
      </c>
      <c r="P346" s="3">
        <v>114</v>
      </c>
      <c r="Q346" s="3">
        <v>122</v>
      </c>
      <c r="R346" s="3">
        <v>124</v>
      </c>
      <c r="S346" s="3">
        <v>98</v>
      </c>
      <c r="T346" s="75">
        <v>123</v>
      </c>
      <c r="U346" s="74">
        <f t="shared" si="143"/>
        <v>124</v>
      </c>
      <c r="V346" s="42">
        <f t="shared" si="144"/>
        <v>6.45</v>
      </c>
      <c r="W346" s="68">
        <v>34620</v>
      </c>
      <c r="X346" s="69">
        <v>35499</v>
      </c>
      <c r="Y346" s="8">
        <v>0.71981684857227135</v>
      </c>
      <c r="Z346" s="37">
        <f t="shared" si="145"/>
        <v>170.8768</v>
      </c>
      <c r="AA346" s="65">
        <f t="shared" si="146"/>
        <v>0</v>
      </c>
      <c r="AB346" s="34">
        <f t="shared" si="147"/>
        <v>0.43202299999999999</v>
      </c>
      <c r="AC346" s="34" t="str">
        <f t="shared" si="148"/>
        <v/>
      </c>
      <c r="AD346" s="65" t="str">
        <f t="shared" si="149"/>
        <v/>
      </c>
      <c r="AE346" s="65">
        <f t="shared" si="150"/>
        <v>415.87200000000001</v>
      </c>
      <c r="AF346" s="65">
        <f t="shared" si="151"/>
        <v>415.87200000000001</v>
      </c>
      <c r="AG346" s="65">
        <f t="shared" si="167"/>
        <v>0</v>
      </c>
      <c r="AH346" s="34" t="str">
        <f t="shared" si="152"/>
        <v/>
      </c>
      <c r="AI346" s="34" t="str">
        <f t="shared" si="153"/>
        <v/>
      </c>
      <c r="AJ346" s="65" t="str">
        <f t="shared" si="154"/>
        <v/>
      </c>
      <c r="AK346" s="37" t="str">
        <f t="shared" si="155"/>
        <v/>
      </c>
      <c r="AL346" s="14">
        <f t="shared" si="156"/>
        <v>415.87</v>
      </c>
      <c r="AM346" s="42">
        <f t="shared" si="157"/>
        <v>463.92</v>
      </c>
      <c r="AN346" s="60">
        <f t="shared" si="158"/>
        <v>38858</v>
      </c>
      <c r="AO346" s="43">
        <f t="shared" si="159"/>
        <v>4.6442910472681925E-2</v>
      </c>
      <c r="AP346" s="66">
        <f t="shared" si="160"/>
        <v>770.11634145801168</v>
      </c>
      <c r="AQ346" s="18">
        <v>0</v>
      </c>
      <c r="AR346" s="66">
        <f t="shared" si="161"/>
        <v>23046</v>
      </c>
      <c r="AS346" s="38">
        <f t="shared" si="162"/>
        <v>1160</v>
      </c>
      <c r="AT346" s="38">
        <f t="shared" si="163"/>
        <v>1774.95</v>
      </c>
      <c r="AU346" s="66">
        <f t="shared" si="164"/>
        <v>21116</v>
      </c>
      <c r="AV346" s="20">
        <f t="shared" si="165"/>
        <v>23046</v>
      </c>
      <c r="AX346" s="65">
        <f t="shared" si="166"/>
        <v>1</v>
      </c>
    </row>
    <row r="347" spans="1:50" ht="15" customHeight="1">
      <c r="A347" s="2">
        <v>34</v>
      </c>
      <c r="B347" s="2">
        <v>100</v>
      </c>
      <c r="C347" s="1" t="s">
        <v>28</v>
      </c>
      <c r="D347" s="35">
        <v>337189</v>
      </c>
      <c r="E347" s="66">
        <v>0</v>
      </c>
      <c r="F347" s="7">
        <v>1133</v>
      </c>
      <c r="G347" s="66">
        <v>1127</v>
      </c>
      <c r="H347" s="63">
        <v>2.359</v>
      </c>
      <c r="I347" s="65">
        <v>272</v>
      </c>
      <c r="J347" s="73">
        <f t="shared" si="140"/>
        <v>0.24129999999999999</v>
      </c>
      <c r="K347" s="65">
        <v>197</v>
      </c>
      <c r="L347" s="65">
        <v>441</v>
      </c>
      <c r="M347" s="61">
        <v>85</v>
      </c>
      <c r="N347" s="41">
        <f t="shared" si="141"/>
        <v>44.671199999999999</v>
      </c>
      <c r="O347" s="41">
        <f t="shared" si="142"/>
        <v>19.2744</v>
      </c>
      <c r="P347" s="3">
        <v>956</v>
      </c>
      <c r="Q347" s="3">
        <v>1128</v>
      </c>
      <c r="R347" s="3">
        <v>1053</v>
      </c>
      <c r="S347" s="3">
        <v>1079</v>
      </c>
      <c r="T347" s="74">
        <v>1133</v>
      </c>
      <c r="U347" s="74">
        <f t="shared" si="143"/>
        <v>1133</v>
      </c>
      <c r="V347" s="42">
        <f t="shared" si="144"/>
        <v>0.53</v>
      </c>
      <c r="W347" s="68">
        <v>525536</v>
      </c>
      <c r="X347" s="69">
        <v>503226</v>
      </c>
      <c r="Y347" s="8">
        <v>1.0863760758737107</v>
      </c>
      <c r="Z347" s="37">
        <f t="shared" si="145"/>
        <v>1042.9168999999999</v>
      </c>
      <c r="AA347" s="65">
        <f t="shared" si="146"/>
        <v>0</v>
      </c>
      <c r="AB347" s="34">
        <f t="shared" si="147"/>
        <v>0.43202299999999999</v>
      </c>
      <c r="AC347" s="34" t="str">
        <f t="shared" si="148"/>
        <v/>
      </c>
      <c r="AD347" s="65" t="str">
        <f t="shared" si="149"/>
        <v/>
      </c>
      <c r="AE347" s="65">
        <f t="shared" si="150"/>
        <v>786.90899999999999</v>
      </c>
      <c r="AF347" s="65">
        <f t="shared" si="151"/>
        <v>630</v>
      </c>
      <c r="AG347" s="65">
        <f t="shared" si="167"/>
        <v>0</v>
      </c>
      <c r="AH347" s="34" t="str">
        <f t="shared" si="152"/>
        <v/>
      </c>
      <c r="AI347" s="34" t="str">
        <f t="shared" si="153"/>
        <v/>
      </c>
      <c r="AJ347" s="65" t="str">
        <f t="shared" si="154"/>
        <v/>
      </c>
      <c r="AK347" s="37" t="str">
        <f t="shared" si="155"/>
        <v/>
      </c>
      <c r="AL347" s="14">
        <f t="shared" si="156"/>
        <v>630</v>
      </c>
      <c r="AM347" s="42">
        <f t="shared" si="157"/>
        <v>702.8</v>
      </c>
      <c r="AN347" s="60">
        <f t="shared" si="158"/>
        <v>565012</v>
      </c>
      <c r="AO347" s="43">
        <f t="shared" si="159"/>
        <v>4.6442910472681925E-2</v>
      </c>
      <c r="AP347" s="66">
        <f t="shared" si="160"/>
        <v>10580.763192617815</v>
      </c>
      <c r="AQ347" s="18">
        <v>0</v>
      </c>
      <c r="AR347" s="66">
        <f t="shared" si="161"/>
        <v>347770</v>
      </c>
      <c r="AS347" s="38">
        <f t="shared" si="162"/>
        <v>11270</v>
      </c>
      <c r="AT347" s="38">
        <f t="shared" si="163"/>
        <v>25161.300000000003</v>
      </c>
      <c r="AU347" s="66">
        <f t="shared" si="164"/>
        <v>325919</v>
      </c>
      <c r="AV347" s="20">
        <f t="shared" si="165"/>
        <v>347770</v>
      </c>
      <c r="AX347" s="65">
        <f t="shared" si="166"/>
        <v>1</v>
      </c>
    </row>
    <row r="348" spans="1:50" ht="15" customHeight="1">
      <c r="A348" s="2">
        <v>34</v>
      </c>
      <c r="B348" s="2">
        <v>200</v>
      </c>
      <c r="C348" s="1" t="s">
        <v>74</v>
      </c>
      <c r="D348" s="35">
        <v>20369</v>
      </c>
      <c r="E348" s="66">
        <v>0</v>
      </c>
      <c r="F348" s="7">
        <v>157</v>
      </c>
      <c r="G348" s="66">
        <v>149</v>
      </c>
      <c r="H348" s="63">
        <v>2.258</v>
      </c>
      <c r="I348" s="65"/>
      <c r="J348" s="73">
        <f t="shared" si="140"/>
        <v>0</v>
      </c>
      <c r="K348" s="65">
        <v>15</v>
      </c>
      <c r="L348" s="65">
        <v>61</v>
      </c>
      <c r="M348" s="61">
        <v>22</v>
      </c>
      <c r="N348" s="41">
        <f t="shared" si="141"/>
        <v>24.590199999999999</v>
      </c>
      <c r="O348" s="41">
        <f t="shared" si="142"/>
        <v>36.065599999999996</v>
      </c>
      <c r="P348" s="3">
        <v>172</v>
      </c>
      <c r="Q348" s="3">
        <v>200</v>
      </c>
      <c r="R348" s="3">
        <v>183</v>
      </c>
      <c r="S348" s="3">
        <v>186</v>
      </c>
      <c r="T348" s="75">
        <v>157</v>
      </c>
      <c r="U348" s="74">
        <f t="shared" si="143"/>
        <v>200</v>
      </c>
      <c r="V348" s="42">
        <f t="shared" si="144"/>
        <v>25.5</v>
      </c>
      <c r="W348" s="68">
        <v>93508</v>
      </c>
      <c r="X348" s="69">
        <v>65000</v>
      </c>
      <c r="Y348" s="8">
        <v>1.0330754428205844</v>
      </c>
      <c r="Z348" s="37">
        <f t="shared" si="145"/>
        <v>151.9734</v>
      </c>
      <c r="AA348" s="65">
        <f t="shared" si="146"/>
        <v>0</v>
      </c>
      <c r="AB348" s="34">
        <f t="shared" si="147"/>
        <v>0.43202299999999999</v>
      </c>
      <c r="AC348" s="34" t="str">
        <f t="shared" si="148"/>
        <v/>
      </c>
      <c r="AD348" s="65" t="str">
        <f t="shared" si="149"/>
        <v/>
      </c>
      <c r="AE348" s="65">
        <f t="shared" si="150"/>
        <v>427.983</v>
      </c>
      <c r="AF348" s="65">
        <f t="shared" si="151"/>
        <v>427.983</v>
      </c>
      <c r="AG348" s="65">
        <f t="shared" si="167"/>
        <v>0</v>
      </c>
      <c r="AH348" s="34" t="str">
        <f t="shared" si="152"/>
        <v/>
      </c>
      <c r="AI348" s="34" t="str">
        <f t="shared" si="153"/>
        <v/>
      </c>
      <c r="AJ348" s="65" t="str">
        <f t="shared" si="154"/>
        <v/>
      </c>
      <c r="AK348" s="37" t="str">
        <f t="shared" si="155"/>
        <v/>
      </c>
      <c r="AL348" s="14">
        <f t="shared" si="156"/>
        <v>427.98</v>
      </c>
      <c r="AM348" s="42">
        <f t="shared" si="157"/>
        <v>477.43</v>
      </c>
      <c r="AN348" s="60">
        <f t="shared" si="158"/>
        <v>30739</v>
      </c>
      <c r="AO348" s="43">
        <f t="shared" si="159"/>
        <v>4.6442910472681925E-2</v>
      </c>
      <c r="AP348" s="66">
        <f t="shared" si="160"/>
        <v>481.61298160171157</v>
      </c>
      <c r="AQ348" s="18">
        <v>0</v>
      </c>
      <c r="AR348" s="66">
        <f t="shared" si="161"/>
        <v>20851</v>
      </c>
      <c r="AS348" s="38">
        <f t="shared" si="162"/>
        <v>1490</v>
      </c>
      <c r="AT348" s="38">
        <f t="shared" si="163"/>
        <v>3250</v>
      </c>
      <c r="AU348" s="66">
        <f t="shared" si="164"/>
        <v>18879</v>
      </c>
      <c r="AV348" s="20">
        <f t="shared" si="165"/>
        <v>20851</v>
      </c>
      <c r="AX348" s="65">
        <f t="shared" si="166"/>
        <v>1</v>
      </c>
    </row>
    <row r="349" spans="1:50" ht="15" customHeight="1">
      <c r="A349" s="2">
        <v>34</v>
      </c>
      <c r="B349" s="2">
        <v>400</v>
      </c>
      <c r="C349" s="1" t="s">
        <v>398</v>
      </c>
      <c r="D349" s="35">
        <v>130706</v>
      </c>
      <c r="E349" s="66">
        <v>0</v>
      </c>
      <c r="F349" s="7">
        <v>491</v>
      </c>
      <c r="G349" s="66">
        <v>477</v>
      </c>
      <c r="H349" s="63">
        <v>2.3820000000000001</v>
      </c>
      <c r="I349" s="65">
        <v>86</v>
      </c>
      <c r="J349" s="73">
        <f t="shared" si="140"/>
        <v>0.18029999999999999</v>
      </c>
      <c r="K349" s="65">
        <v>36</v>
      </c>
      <c r="L349" s="65">
        <v>216</v>
      </c>
      <c r="M349" s="61">
        <v>46</v>
      </c>
      <c r="N349" s="41">
        <f t="shared" si="141"/>
        <v>16.666700000000002</v>
      </c>
      <c r="O349" s="41">
        <f t="shared" si="142"/>
        <v>21.296300000000002</v>
      </c>
      <c r="P349" s="3">
        <v>295</v>
      </c>
      <c r="Q349" s="3">
        <v>447</v>
      </c>
      <c r="R349" s="3">
        <v>506</v>
      </c>
      <c r="S349" s="3">
        <v>555</v>
      </c>
      <c r="T349" s="75">
        <v>491</v>
      </c>
      <c r="U349" s="74">
        <f t="shared" si="143"/>
        <v>555</v>
      </c>
      <c r="V349" s="42">
        <f t="shared" si="144"/>
        <v>14.05</v>
      </c>
      <c r="W349" s="68">
        <v>207523</v>
      </c>
      <c r="X349" s="69">
        <v>236320</v>
      </c>
      <c r="Y349" s="8">
        <v>0.33580850567647419</v>
      </c>
      <c r="Z349" s="37">
        <f t="shared" si="145"/>
        <v>1462.1428000000001</v>
      </c>
      <c r="AA349" s="65">
        <f t="shared" si="146"/>
        <v>0</v>
      </c>
      <c r="AB349" s="34">
        <f t="shared" si="147"/>
        <v>0.43202299999999999</v>
      </c>
      <c r="AC349" s="34" t="str">
        <f t="shared" si="148"/>
        <v/>
      </c>
      <c r="AD349" s="65" t="str">
        <f t="shared" si="149"/>
        <v/>
      </c>
      <c r="AE349" s="65">
        <f t="shared" si="150"/>
        <v>548.35900000000004</v>
      </c>
      <c r="AF349" s="65">
        <f t="shared" si="151"/>
        <v>548.35900000000004</v>
      </c>
      <c r="AG349" s="65">
        <f t="shared" si="167"/>
        <v>0</v>
      </c>
      <c r="AH349" s="34" t="str">
        <f t="shared" si="152"/>
        <v/>
      </c>
      <c r="AI349" s="34" t="str">
        <f t="shared" si="153"/>
        <v/>
      </c>
      <c r="AJ349" s="65" t="str">
        <f t="shared" si="154"/>
        <v/>
      </c>
      <c r="AK349" s="37" t="str">
        <f t="shared" si="155"/>
        <v/>
      </c>
      <c r="AL349" s="14">
        <f t="shared" si="156"/>
        <v>548.36</v>
      </c>
      <c r="AM349" s="42">
        <f t="shared" si="157"/>
        <v>611.72</v>
      </c>
      <c r="AN349" s="60">
        <f t="shared" si="158"/>
        <v>202136</v>
      </c>
      <c r="AO349" s="43">
        <f t="shared" si="159"/>
        <v>4.6442910472681925E-2</v>
      </c>
      <c r="AP349" s="66">
        <f t="shared" si="160"/>
        <v>3317.4170950636699</v>
      </c>
      <c r="AQ349" s="18">
        <v>0</v>
      </c>
      <c r="AR349" s="66">
        <f t="shared" si="161"/>
        <v>134023</v>
      </c>
      <c r="AS349" s="38">
        <f t="shared" si="162"/>
        <v>4770</v>
      </c>
      <c r="AT349" s="38">
        <f t="shared" si="163"/>
        <v>11816</v>
      </c>
      <c r="AU349" s="66">
        <f t="shared" si="164"/>
        <v>125936</v>
      </c>
      <c r="AV349" s="20">
        <f t="shared" si="165"/>
        <v>134023</v>
      </c>
      <c r="AX349" s="65">
        <f t="shared" si="166"/>
        <v>1</v>
      </c>
    </row>
    <row r="350" spans="1:50" ht="15" customHeight="1">
      <c r="A350" s="2">
        <v>34</v>
      </c>
      <c r="B350" s="2">
        <v>500</v>
      </c>
      <c r="C350" s="1" t="s">
        <v>427</v>
      </c>
      <c r="D350" s="35">
        <v>46506</v>
      </c>
      <c r="E350" s="66">
        <v>0</v>
      </c>
      <c r="F350" s="7">
        <v>238</v>
      </c>
      <c r="G350" s="66">
        <v>229</v>
      </c>
      <c r="H350" s="63">
        <v>1.9319999999999999</v>
      </c>
      <c r="I350" s="65">
        <v>60</v>
      </c>
      <c r="J350" s="73">
        <f t="shared" si="140"/>
        <v>0.26200000000000001</v>
      </c>
      <c r="K350" s="65">
        <v>20</v>
      </c>
      <c r="L350" s="65">
        <v>140</v>
      </c>
      <c r="M350" s="61">
        <v>76</v>
      </c>
      <c r="N350" s="41">
        <f t="shared" si="141"/>
        <v>14.285700000000002</v>
      </c>
      <c r="O350" s="41">
        <f t="shared" si="142"/>
        <v>54.285700000000006</v>
      </c>
      <c r="P350" s="3">
        <v>316</v>
      </c>
      <c r="Q350" s="3">
        <v>329</v>
      </c>
      <c r="R350" s="3">
        <v>229</v>
      </c>
      <c r="S350" s="3">
        <v>257</v>
      </c>
      <c r="T350" s="75">
        <v>238</v>
      </c>
      <c r="U350" s="74">
        <f t="shared" si="143"/>
        <v>329</v>
      </c>
      <c r="V350" s="42">
        <f t="shared" si="144"/>
        <v>30.4</v>
      </c>
      <c r="W350" s="68">
        <v>84391</v>
      </c>
      <c r="X350" s="69">
        <v>116006</v>
      </c>
      <c r="Y350" s="8">
        <v>0.45920830521222494</v>
      </c>
      <c r="Z350" s="37">
        <f t="shared" si="145"/>
        <v>518.28330000000005</v>
      </c>
      <c r="AA350" s="65">
        <f t="shared" si="146"/>
        <v>0</v>
      </c>
      <c r="AB350" s="34">
        <f t="shared" si="147"/>
        <v>0.43202299999999999</v>
      </c>
      <c r="AC350" s="34" t="str">
        <f t="shared" si="148"/>
        <v/>
      </c>
      <c r="AD350" s="65" t="str">
        <f t="shared" si="149"/>
        <v/>
      </c>
      <c r="AE350" s="65">
        <f t="shared" si="150"/>
        <v>457.34300000000002</v>
      </c>
      <c r="AF350" s="65">
        <f t="shared" si="151"/>
        <v>457.34300000000002</v>
      </c>
      <c r="AG350" s="65">
        <f t="shared" si="167"/>
        <v>0</v>
      </c>
      <c r="AH350" s="34" t="str">
        <f t="shared" si="152"/>
        <v/>
      </c>
      <c r="AI350" s="34" t="str">
        <f t="shared" si="153"/>
        <v/>
      </c>
      <c r="AJ350" s="65" t="str">
        <f t="shared" si="154"/>
        <v/>
      </c>
      <c r="AK350" s="37" t="str">
        <f t="shared" si="155"/>
        <v/>
      </c>
      <c r="AL350" s="14">
        <f t="shared" si="156"/>
        <v>457.34</v>
      </c>
      <c r="AM350" s="42">
        <f t="shared" si="157"/>
        <v>510.19</v>
      </c>
      <c r="AN350" s="60">
        <f t="shared" si="158"/>
        <v>80375</v>
      </c>
      <c r="AO350" s="43">
        <f t="shared" si="159"/>
        <v>4.6442910472681925E-2</v>
      </c>
      <c r="AP350" s="66">
        <f t="shared" si="160"/>
        <v>1572.974934799264</v>
      </c>
      <c r="AQ350" s="18">
        <v>0</v>
      </c>
      <c r="AR350" s="66">
        <f t="shared" si="161"/>
        <v>48079</v>
      </c>
      <c r="AS350" s="38">
        <f t="shared" si="162"/>
        <v>2290</v>
      </c>
      <c r="AT350" s="38">
        <f t="shared" si="163"/>
        <v>5800.3</v>
      </c>
      <c r="AU350" s="66">
        <f t="shared" si="164"/>
        <v>44216</v>
      </c>
      <c r="AV350" s="20">
        <f t="shared" si="165"/>
        <v>48079</v>
      </c>
      <c r="AX350" s="65">
        <f t="shared" si="166"/>
        <v>1</v>
      </c>
    </row>
    <row r="351" spans="1:50" ht="15" customHeight="1">
      <c r="A351" s="2">
        <v>34</v>
      </c>
      <c r="B351" s="2">
        <v>600</v>
      </c>
      <c r="C351" s="1" t="s">
        <v>558</v>
      </c>
      <c r="D351" s="35">
        <v>350899</v>
      </c>
      <c r="E351" s="66">
        <v>0</v>
      </c>
      <c r="F351" s="7">
        <v>1251</v>
      </c>
      <c r="G351" s="66">
        <v>1390</v>
      </c>
      <c r="H351" s="63">
        <v>2.2719999999999998</v>
      </c>
      <c r="I351" s="65">
        <v>949</v>
      </c>
      <c r="J351" s="73">
        <f t="shared" si="140"/>
        <v>0.68269999999999997</v>
      </c>
      <c r="K351" s="65">
        <v>107</v>
      </c>
      <c r="L351" s="65">
        <v>561</v>
      </c>
      <c r="M351" s="61">
        <v>145</v>
      </c>
      <c r="N351" s="41">
        <f t="shared" si="141"/>
        <v>19.0731</v>
      </c>
      <c r="O351" s="41">
        <f t="shared" si="142"/>
        <v>25.846699999999998</v>
      </c>
      <c r="P351" s="3">
        <v>736</v>
      </c>
      <c r="Q351" s="3">
        <v>812</v>
      </c>
      <c r="R351" s="3">
        <v>971</v>
      </c>
      <c r="S351" s="3">
        <v>1066</v>
      </c>
      <c r="T351" s="74">
        <v>1251</v>
      </c>
      <c r="U351" s="74">
        <f t="shared" si="143"/>
        <v>1251</v>
      </c>
      <c r="V351" s="42">
        <f t="shared" si="144"/>
        <v>0</v>
      </c>
      <c r="W351" s="68">
        <v>868245</v>
      </c>
      <c r="X351" s="69">
        <v>574963</v>
      </c>
      <c r="Y351" s="8">
        <v>1.2412501525103592</v>
      </c>
      <c r="Z351" s="37">
        <f t="shared" si="145"/>
        <v>1007.8549</v>
      </c>
      <c r="AA351" s="65">
        <f t="shared" si="146"/>
        <v>0</v>
      </c>
      <c r="AB351" s="34">
        <f t="shared" si="147"/>
        <v>0.43202299999999999</v>
      </c>
      <c r="AC351" s="34" t="str">
        <f t="shared" si="148"/>
        <v/>
      </c>
      <c r="AD351" s="65" t="str">
        <f t="shared" si="149"/>
        <v/>
      </c>
      <c r="AE351" s="65">
        <f t="shared" si="150"/>
        <v>883.43000000000006</v>
      </c>
      <c r="AF351" s="65">
        <f t="shared" si="151"/>
        <v>630</v>
      </c>
      <c r="AG351" s="65">
        <f t="shared" si="167"/>
        <v>0</v>
      </c>
      <c r="AH351" s="34" t="str">
        <f t="shared" si="152"/>
        <v/>
      </c>
      <c r="AI351" s="34" t="str">
        <f t="shared" si="153"/>
        <v/>
      </c>
      <c r="AJ351" s="65" t="str">
        <f t="shared" si="154"/>
        <v/>
      </c>
      <c r="AK351" s="37" t="str">
        <f t="shared" si="155"/>
        <v/>
      </c>
      <c r="AL351" s="14">
        <f t="shared" si="156"/>
        <v>630</v>
      </c>
      <c r="AM351" s="42">
        <f t="shared" si="157"/>
        <v>702.8</v>
      </c>
      <c r="AN351" s="60">
        <f t="shared" si="158"/>
        <v>601790</v>
      </c>
      <c r="AO351" s="43">
        <f t="shared" si="159"/>
        <v>4.6442910472681925E-2</v>
      </c>
      <c r="AP351" s="66">
        <f t="shared" si="160"/>
        <v>11652.108251401642</v>
      </c>
      <c r="AQ351" s="18">
        <v>0</v>
      </c>
      <c r="AR351" s="66">
        <f t="shared" si="161"/>
        <v>362551</v>
      </c>
      <c r="AS351" s="38">
        <f t="shared" si="162"/>
        <v>13900</v>
      </c>
      <c r="AT351" s="38">
        <f t="shared" si="163"/>
        <v>28748.15</v>
      </c>
      <c r="AU351" s="66">
        <f t="shared" si="164"/>
        <v>336999</v>
      </c>
      <c r="AV351" s="20">
        <f t="shared" si="165"/>
        <v>362551</v>
      </c>
      <c r="AX351" s="65">
        <f t="shared" si="166"/>
        <v>1</v>
      </c>
    </row>
    <row r="352" spans="1:50" ht="15" customHeight="1">
      <c r="A352" s="2">
        <v>34</v>
      </c>
      <c r="B352" s="2">
        <v>700</v>
      </c>
      <c r="C352" s="1" t="s">
        <v>611</v>
      </c>
      <c r="D352" s="35">
        <v>147891</v>
      </c>
      <c r="E352" s="66">
        <v>0</v>
      </c>
      <c r="F352" s="7">
        <v>508</v>
      </c>
      <c r="G352" s="66">
        <v>513</v>
      </c>
      <c r="H352" s="63">
        <v>2.915</v>
      </c>
      <c r="I352" s="65">
        <v>85</v>
      </c>
      <c r="J352" s="73">
        <f t="shared" si="140"/>
        <v>0.16569999999999999</v>
      </c>
      <c r="K352" s="65">
        <v>63</v>
      </c>
      <c r="L352" s="65">
        <v>186</v>
      </c>
      <c r="M352" s="61">
        <v>27</v>
      </c>
      <c r="N352" s="41">
        <f t="shared" si="141"/>
        <v>33.871000000000002</v>
      </c>
      <c r="O352" s="41">
        <f t="shared" si="142"/>
        <v>14.516100000000002</v>
      </c>
      <c r="P352" s="3">
        <v>255</v>
      </c>
      <c r="Q352" s="3">
        <v>410</v>
      </c>
      <c r="R352" s="3">
        <v>476</v>
      </c>
      <c r="S352" s="3">
        <v>504</v>
      </c>
      <c r="T352" s="75">
        <v>508</v>
      </c>
      <c r="U352" s="74">
        <f t="shared" si="143"/>
        <v>508</v>
      </c>
      <c r="V352" s="42">
        <f t="shared" si="144"/>
        <v>0</v>
      </c>
      <c r="W352" s="68">
        <v>186970</v>
      </c>
      <c r="X352" s="69">
        <v>150439</v>
      </c>
      <c r="Y352" s="8">
        <v>1.0559176335952136</v>
      </c>
      <c r="Z352" s="37">
        <f t="shared" si="145"/>
        <v>481.09809999999999</v>
      </c>
      <c r="AA352" s="65">
        <f t="shared" si="146"/>
        <v>0</v>
      </c>
      <c r="AB352" s="34">
        <f t="shared" si="147"/>
        <v>0.43202299999999999</v>
      </c>
      <c r="AC352" s="34" t="str">
        <f t="shared" si="148"/>
        <v/>
      </c>
      <c r="AD352" s="65" t="str">
        <f t="shared" si="149"/>
        <v/>
      </c>
      <c r="AE352" s="65">
        <f t="shared" si="150"/>
        <v>561.57100000000003</v>
      </c>
      <c r="AF352" s="65">
        <f t="shared" si="151"/>
        <v>561.57100000000003</v>
      </c>
      <c r="AG352" s="65">
        <f t="shared" si="167"/>
        <v>0</v>
      </c>
      <c r="AH352" s="34" t="str">
        <f t="shared" si="152"/>
        <v/>
      </c>
      <c r="AI352" s="34" t="str">
        <f t="shared" si="153"/>
        <v/>
      </c>
      <c r="AJ352" s="65" t="str">
        <f t="shared" si="154"/>
        <v/>
      </c>
      <c r="AK352" s="37" t="str">
        <f t="shared" si="155"/>
        <v/>
      </c>
      <c r="AL352" s="14">
        <f t="shared" si="156"/>
        <v>561.57000000000005</v>
      </c>
      <c r="AM352" s="42">
        <f t="shared" si="157"/>
        <v>626.46</v>
      </c>
      <c r="AN352" s="60">
        <f t="shared" si="158"/>
        <v>240599</v>
      </c>
      <c r="AO352" s="43">
        <f t="shared" si="159"/>
        <v>4.6442910472681925E-2</v>
      </c>
      <c r="AP352" s="66">
        <f t="shared" si="160"/>
        <v>4305.6293441013959</v>
      </c>
      <c r="AQ352" s="18">
        <v>0</v>
      </c>
      <c r="AR352" s="66">
        <f t="shared" si="161"/>
        <v>152197</v>
      </c>
      <c r="AS352" s="38">
        <f t="shared" si="162"/>
        <v>5130</v>
      </c>
      <c r="AT352" s="38">
        <f t="shared" si="163"/>
        <v>7521.9500000000007</v>
      </c>
      <c r="AU352" s="66">
        <f t="shared" si="164"/>
        <v>142761</v>
      </c>
      <c r="AV352" s="20">
        <f t="shared" si="165"/>
        <v>152197</v>
      </c>
      <c r="AX352" s="65">
        <f t="shared" si="166"/>
        <v>1</v>
      </c>
    </row>
    <row r="353" spans="1:50" ht="15" customHeight="1">
      <c r="A353" s="2">
        <v>34</v>
      </c>
      <c r="B353" s="2">
        <v>800</v>
      </c>
      <c r="C353" s="1" t="s">
        <v>630</v>
      </c>
      <c r="D353" s="35">
        <v>102613</v>
      </c>
      <c r="E353" s="66">
        <v>0</v>
      </c>
      <c r="F353" s="7">
        <v>497</v>
      </c>
      <c r="G353" s="66">
        <v>501</v>
      </c>
      <c r="H353" s="63">
        <v>2.3860000000000001</v>
      </c>
      <c r="I353" s="65">
        <v>477</v>
      </c>
      <c r="J353" s="73">
        <f t="shared" si="140"/>
        <v>0.95209999999999995</v>
      </c>
      <c r="K353" s="65">
        <v>35</v>
      </c>
      <c r="L353" s="65">
        <v>202</v>
      </c>
      <c r="M353" s="61">
        <v>79</v>
      </c>
      <c r="N353" s="41">
        <f t="shared" si="141"/>
        <v>17.326699999999999</v>
      </c>
      <c r="O353" s="41">
        <f t="shared" si="142"/>
        <v>39.108900000000006</v>
      </c>
      <c r="P353" s="3">
        <v>448</v>
      </c>
      <c r="Q353" s="3">
        <v>557</v>
      </c>
      <c r="R353" s="3">
        <v>502</v>
      </c>
      <c r="S353" s="3">
        <v>458</v>
      </c>
      <c r="T353" s="75">
        <v>497</v>
      </c>
      <c r="U353" s="74">
        <f t="shared" si="143"/>
        <v>557</v>
      </c>
      <c r="V353" s="42">
        <f t="shared" si="144"/>
        <v>10.050000000000001</v>
      </c>
      <c r="W353" s="68">
        <v>333100</v>
      </c>
      <c r="X353" s="69">
        <v>345782</v>
      </c>
      <c r="Y353" s="8">
        <v>1.0015119761172639</v>
      </c>
      <c r="Z353" s="37">
        <f t="shared" si="145"/>
        <v>496.24970000000002</v>
      </c>
      <c r="AA353" s="65">
        <f t="shared" si="146"/>
        <v>0</v>
      </c>
      <c r="AB353" s="34">
        <f t="shared" si="147"/>
        <v>0.43202299999999999</v>
      </c>
      <c r="AC353" s="34" t="str">
        <f t="shared" si="148"/>
        <v/>
      </c>
      <c r="AD353" s="65" t="str">
        <f t="shared" si="149"/>
        <v/>
      </c>
      <c r="AE353" s="65">
        <f t="shared" si="150"/>
        <v>557.16700000000003</v>
      </c>
      <c r="AF353" s="65">
        <f t="shared" si="151"/>
        <v>557.16700000000003</v>
      </c>
      <c r="AG353" s="65">
        <f t="shared" si="167"/>
        <v>0</v>
      </c>
      <c r="AH353" s="34" t="str">
        <f t="shared" si="152"/>
        <v/>
      </c>
      <c r="AI353" s="34" t="str">
        <f t="shared" si="153"/>
        <v/>
      </c>
      <c r="AJ353" s="65" t="str">
        <f t="shared" si="154"/>
        <v/>
      </c>
      <c r="AK353" s="37" t="str">
        <f t="shared" si="155"/>
        <v/>
      </c>
      <c r="AL353" s="14">
        <f t="shared" si="156"/>
        <v>557.16999999999996</v>
      </c>
      <c r="AM353" s="42">
        <f t="shared" si="157"/>
        <v>621.54999999999995</v>
      </c>
      <c r="AN353" s="60">
        <f t="shared" si="158"/>
        <v>167490</v>
      </c>
      <c r="AO353" s="43">
        <f t="shared" si="159"/>
        <v>4.6442910472681925E-2</v>
      </c>
      <c r="AP353" s="66">
        <f t="shared" si="160"/>
        <v>3013.0767027361853</v>
      </c>
      <c r="AQ353" s="18">
        <v>0</v>
      </c>
      <c r="AR353" s="66">
        <f t="shared" si="161"/>
        <v>105626</v>
      </c>
      <c r="AS353" s="38">
        <f t="shared" si="162"/>
        <v>5010</v>
      </c>
      <c r="AT353" s="38">
        <f t="shared" si="163"/>
        <v>17289.100000000002</v>
      </c>
      <c r="AU353" s="66">
        <f t="shared" si="164"/>
        <v>97603</v>
      </c>
      <c r="AV353" s="20">
        <f t="shared" si="165"/>
        <v>105626</v>
      </c>
      <c r="AX353" s="65">
        <f t="shared" si="166"/>
        <v>1</v>
      </c>
    </row>
    <row r="354" spans="1:50" ht="15" customHeight="1">
      <c r="A354" s="2">
        <v>34</v>
      </c>
      <c r="B354" s="2">
        <v>900</v>
      </c>
      <c r="C354" s="1" t="s">
        <v>639</v>
      </c>
      <c r="D354" s="35">
        <v>261781</v>
      </c>
      <c r="E354" s="66">
        <v>0</v>
      </c>
      <c r="F354" s="7">
        <v>764</v>
      </c>
      <c r="G354" s="66">
        <v>761</v>
      </c>
      <c r="H354" s="63">
        <v>2.4630000000000001</v>
      </c>
      <c r="I354" s="65">
        <v>138</v>
      </c>
      <c r="J354" s="73">
        <f t="shared" si="140"/>
        <v>0.18129999999999999</v>
      </c>
      <c r="K354" s="65">
        <v>75</v>
      </c>
      <c r="L354" s="65">
        <v>344</v>
      </c>
      <c r="M354" s="61">
        <v>128</v>
      </c>
      <c r="N354" s="41">
        <f t="shared" si="141"/>
        <v>21.802299999999999</v>
      </c>
      <c r="O354" s="41">
        <f t="shared" si="142"/>
        <v>37.209299999999999</v>
      </c>
      <c r="P354" s="3">
        <v>589</v>
      </c>
      <c r="Q354" s="3">
        <v>723</v>
      </c>
      <c r="R354" s="3">
        <v>668</v>
      </c>
      <c r="S354" s="3">
        <v>803</v>
      </c>
      <c r="T354" s="75">
        <v>764</v>
      </c>
      <c r="U354" s="74">
        <f t="shared" si="143"/>
        <v>803</v>
      </c>
      <c r="V354" s="42">
        <f t="shared" si="144"/>
        <v>5.23</v>
      </c>
      <c r="W354" s="68">
        <v>301068</v>
      </c>
      <c r="X354" s="69">
        <v>258717</v>
      </c>
      <c r="Y354" s="8">
        <v>0.87928824380653503</v>
      </c>
      <c r="Z354" s="37">
        <f t="shared" si="145"/>
        <v>868.88459999999998</v>
      </c>
      <c r="AA354" s="65">
        <f t="shared" si="146"/>
        <v>0</v>
      </c>
      <c r="AB354" s="34">
        <f t="shared" si="147"/>
        <v>0.43202299999999999</v>
      </c>
      <c r="AC354" s="34" t="str">
        <f t="shared" si="148"/>
        <v/>
      </c>
      <c r="AD354" s="65" t="str">
        <f t="shared" si="149"/>
        <v/>
      </c>
      <c r="AE354" s="65">
        <f t="shared" si="150"/>
        <v>652.58699999999999</v>
      </c>
      <c r="AF354" s="65">
        <f t="shared" si="151"/>
        <v>630</v>
      </c>
      <c r="AG354" s="65">
        <f t="shared" si="167"/>
        <v>0</v>
      </c>
      <c r="AH354" s="34" t="str">
        <f t="shared" si="152"/>
        <v/>
      </c>
      <c r="AI354" s="34" t="str">
        <f t="shared" si="153"/>
        <v/>
      </c>
      <c r="AJ354" s="65" t="str">
        <f t="shared" si="154"/>
        <v/>
      </c>
      <c r="AK354" s="37" t="str">
        <f t="shared" si="155"/>
        <v/>
      </c>
      <c r="AL354" s="14">
        <f t="shared" si="156"/>
        <v>630</v>
      </c>
      <c r="AM354" s="42">
        <f t="shared" si="157"/>
        <v>702.8</v>
      </c>
      <c r="AN354" s="60">
        <f t="shared" si="158"/>
        <v>404762</v>
      </c>
      <c r="AO354" s="43">
        <f t="shared" si="159"/>
        <v>4.6442910472681925E-2</v>
      </c>
      <c r="AP354" s="66">
        <f t="shared" si="160"/>
        <v>6640.453782294534</v>
      </c>
      <c r="AQ354" s="18">
        <v>0</v>
      </c>
      <c r="AR354" s="66">
        <f t="shared" si="161"/>
        <v>268421</v>
      </c>
      <c r="AS354" s="38">
        <f t="shared" si="162"/>
        <v>7610</v>
      </c>
      <c r="AT354" s="38">
        <f t="shared" si="163"/>
        <v>12935.85</v>
      </c>
      <c r="AU354" s="66">
        <f t="shared" si="164"/>
        <v>254171</v>
      </c>
      <c r="AV354" s="20">
        <f t="shared" si="165"/>
        <v>268421</v>
      </c>
      <c r="AX354" s="65">
        <f t="shared" si="166"/>
        <v>1</v>
      </c>
    </row>
    <row r="355" spans="1:50" ht="15" customHeight="1">
      <c r="A355" s="2">
        <v>34</v>
      </c>
      <c r="B355" s="2">
        <v>1000</v>
      </c>
      <c r="C355" s="1" t="s">
        <v>643</v>
      </c>
      <c r="D355" s="35">
        <v>1082</v>
      </c>
      <c r="E355" s="66">
        <v>0</v>
      </c>
      <c r="F355" s="7">
        <v>34</v>
      </c>
      <c r="G355" s="66">
        <v>33</v>
      </c>
      <c r="H355" s="63">
        <v>1.7370000000000001</v>
      </c>
      <c r="I355" s="65"/>
      <c r="J355" s="73">
        <f t="shared" si="140"/>
        <v>0</v>
      </c>
      <c r="K355" s="65">
        <v>5</v>
      </c>
      <c r="L355" s="65">
        <v>23</v>
      </c>
      <c r="M355" s="61">
        <v>5</v>
      </c>
      <c r="N355" s="41">
        <f t="shared" si="141"/>
        <v>21.739100000000001</v>
      </c>
      <c r="O355" s="41">
        <f t="shared" si="142"/>
        <v>21.739100000000001</v>
      </c>
      <c r="P355" s="3">
        <v>44</v>
      </c>
      <c r="Q355" s="3">
        <v>70</v>
      </c>
      <c r="R355" s="3">
        <v>51</v>
      </c>
      <c r="S355" s="3">
        <v>40</v>
      </c>
      <c r="T355" s="75">
        <v>34</v>
      </c>
      <c r="U355" s="74">
        <f t="shared" si="143"/>
        <v>70</v>
      </c>
      <c r="V355" s="42">
        <f t="shared" si="144"/>
        <v>52.86</v>
      </c>
      <c r="W355" s="68">
        <v>30303</v>
      </c>
      <c r="X355" s="69">
        <v>7002</v>
      </c>
      <c r="Y355" s="8">
        <v>0.50198881230337744</v>
      </c>
      <c r="Z355" s="37">
        <f t="shared" si="145"/>
        <v>67.730599999999995</v>
      </c>
      <c r="AA355" s="65">
        <f t="shared" si="146"/>
        <v>0</v>
      </c>
      <c r="AB355" s="34">
        <f t="shared" si="147"/>
        <v>0.43202299999999999</v>
      </c>
      <c r="AC355" s="34" t="str">
        <f t="shared" si="148"/>
        <v/>
      </c>
      <c r="AD355" s="65" t="str">
        <f t="shared" si="149"/>
        <v/>
      </c>
      <c r="AE355" s="65">
        <f t="shared" si="150"/>
        <v>410</v>
      </c>
      <c r="AF355" s="65">
        <f t="shared" si="151"/>
        <v>410</v>
      </c>
      <c r="AG355" s="65">
        <f t="shared" si="167"/>
        <v>0</v>
      </c>
      <c r="AH355" s="34" t="str">
        <f t="shared" si="152"/>
        <v/>
      </c>
      <c r="AI355" s="34" t="str">
        <f t="shared" si="153"/>
        <v/>
      </c>
      <c r="AJ355" s="65" t="str">
        <f t="shared" si="154"/>
        <v/>
      </c>
      <c r="AK355" s="37" t="str">
        <f t="shared" si="155"/>
        <v/>
      </c>
      <c r="AL355" s="14">
        <f t="shared" si="156"/>
        <v>410</v>
      </c>
      <c r="AM355" s="42">
        <f t="shared" si="157"/>
        <v>457.38</v>
      </c>
      <c r="AN355" s="60">
        <f t="shared" si="158"/>
        <v>2002</v>
      </c>
      <c r="AO355" s="43">
        <f t="shared" si="159"/>
        <v>4.6442910472681925E-2</v>
      </c>
      <c r="AP355" s="66">
        <f t="shared" si="160"/>
        <v>42.72747763486737</v>
      </c>
      <c r="AQ355" s="18">
        <v>0</v>
      </c>
      <c r="AR355" s="66">
        <f t="shared" si="161"/>
        <v>1125</v>
      </c>
      <c r="AS355" s="38">
        <f t="shared" si="162"/>
        <v>330</v>
      </c>
      <c r="AT355" s="38">
        <f t="shared" si="163"/>
        <v>350.1</v>
      </c>
      <c r="AU355" s="66">
        <f t="shared" si="164"/>
        <v>752</v>
      </c>
      <c r="AV355" s="20">
        <f t="shared" si="165"/>
        <v>1125</v>
      </c>
      <c r="AX355" s="65">
        <f t="shared" si="166"/>
        <v>1</v>
      </c>
    </row>
    <row r="356" spans="1:50" ht="15" customHeight="1">
      <c r="A356" s="2">
        <v>34</v>
      </c>
      <c r="B356" s="2">
        <v>1200</v>
      </c>
      <c r="C356" s="1" t="s">
        <v>708</v>
      </c>
      <c r="D356" s="35">
        <v>47614</v>
      </c>
      <c r="E356" s="66">
        <v>0</v>
      </c>
      <c r="F356" s="7">
        <v>1167</v>
      </c>
      <c r="G356" s="66">
        <v>1217</v>
      </c>
      <c r="H356" s="63">
        <v>2.1859999999999999</v>
      </c>
      <c r="I356" s="65">
        <v>768</v>
      </c>
      <c r="J356" s="73">
        <f t="shared" si="140"/>
        <v>0.63109999999999999</v>
      </c>
      <c r="K356" s="65">
        <v>73</v>
      </c>
      <c r="L356" s="65">
        <v>699</v>
      </c>
      <c r="M356" s="61">
        <v>134</v>
      </c>
      <c r="N356" s="41">
        <f t="shared" si="141"/>
        <v>10.4435</v>
      </c>
      <c r="O356" s="41">
        <f t="shared" si="142"/>
        <v>19.170200000000001</v>
      </c>
      <c r="P356" s="3">
        <v>586</v>
      </c>
      <c r="Q356" s="3">
        <v>909</v>
      </c>
      <c r="R356" s="3">
        <v>1020</v>
      </c>
      <c r="S356" s="3">
        <v>1126</v>
      </c>
      <c r="T356" s="74">
        <v>1167</v>
      </c>
      <c r="U356" s="74">
        <f t="shared" si="143"/>
        <v>1167</v>
      </c>
      <c r="V356" s="42">
        <f t="shared" si="144"/>
        <v>0</v>
      </c>
      <c r="W356" s="68">
        <v>1635150</v>
      </c>
      <c r="X356" s="69">
        <v>1225133</v>
      </c>
      <c r="Y356" s="8">
        <v>1.1477570552450436</v>
      </c>
      <c r="Z356" s="37">
        <f t="shared" si="145"/>
        <v>1016.7657</v>
      </c>
      <c r="AA356" s="65">
        <f t="shared" si="146"/>
        <v>0</v>
      </c>
      <c r="AB356" s="34">
        <f t="shared" si="147"/>
        <v>0.43202299999999999</v>
      </c>
      <c r="AC356" s="34" t="str">
        <f t="shared" si="148"/>
        <v/>
      </c>
      <c r="AD356" s="65" t="str">
        <f t="shared" si="149"/>
        <v/>
      </c>
      <c r="AE356" s="65">
        <f t="shared" si="150"/>
        <v>819.93899999999996</v>
      </c>
      <c r="AF356" s="65">
        <f t="shared" si="151"/>
        <v>630</v>
      </c>
      <c r="AG356" s="65">
        <f t="shared" si="167"/>
        <v>0</v>
      </c>
      <c r="AH356" s="34" t="str">
        <f t="shared" si="152"/>
        <v/>
      </c>
      <c r="AI356" s="34" t="str">
        <f t="shared" si="153"/>
        <v/>
      </c>
      <c r="AJ356" s="65" t="str">
        <f t="shared" si="154"/>
        <v/>
      </c>
      <c r="AK356" s="37" t="str">
        <f t="shared" si="155"/>
        <v/>
      </c>
      <c r="AL356" s="14">
        <f t="shared" si="156"/>
        <v>630</v>
      </c>
      <c r="AM356" s="42">
        <f t="shared" si="157"/>
        <v>702.8</v>
      </c>
      <c r="AN356" s="60">
        <f t="shared" si="158"/>
        <v>148885</v>
      </c>
      <c r="AO356" s="43">
        <f t="shared" si="159"/>
        <v>4.6442910472681925E-2</v>
      </c>
      <c r="AP356" s="66">
        <f t="shared" si="160"/>
        <v>4703.3199864789713</v>
      </c>
      <c r="AQ356" s="18">
        <v>0</v>
      </c>
      <c r="AR356" s="66">
        <f t="shared" si="161"/>
        <v>52317</v>
      </c>
      <c r="AS356" s="38">
        <f t="shared" si="162"/>
        <v>12170</v>
      </c>
      <c r="AT356" s="38">
        <f t="shared" si="163"/>
        <v>61256.65</v>
      </c>
      <c r="AU356" s="66">
        <f t="shared" si="164"/>
        <v>35444</v>
      </c>
      <c r="AV356" s="20">
        <f t="shared" si="165"/>
        <v>52317</v>
      </c>
      <c r="AX356" s="65">
        <f t="shared" si="166"/>
        <v>1</v>
      </c>
    </row>
    <row r="357" spans="1:50" ht="15" customHeight="1">
      <c r="A357" s="2">
        <v>34</v>
      </c>
      <c r="B357" s="2">
        <v>1300</v>
      </c>
      <c r="C357" s="1" t="s">
        <v>748</v>
      </c>
      <c r="D357" s="35">
        <v>24988</v>
      </c>
      <c r="E357" s="66">
        <v>0</v>
      </c>
      <c r="F357" s="7">
        <v>100</v>
      </c>
      <c r="G357" s="66">
        <v>98</v>
      </c>
      <c r="H357" s="63">
        <v>2.13</v>
      </c>
      <c r="I357" s="65">
        <v>36</v>
      </c>
      <c r="J357" s="73">
        <f t="shared" si="140"/>
        <v>0.36730000000000002</v>
      </c>
      <c r="K357" s="65">
        <v>11</v>
      </c>
      <c r="L357" s="65">
        <v>39</v>
      </c>
      <c r="M357" s="61">
        <v>18</v>
      </c>
      <c r="N357" s="41">
        <f t="shared" si="141"/>
        <v>28.205099999999998</v>
      </c>
      <c r="O357" s="41">
        <f t="shared" si="142"/>
        <v>46.153800000000004</v>
      </c>
      <c r="P357" s="3">
        <v>144</v>
      </c>
      <c r="Q357" s="3">
        <v>130</v>
      </c>
      <c r="R357" s="3">
        <v>117</v>
      </c>
      <c r="S357" s="3">
        <v>110</v>
      </c>
      <c r="T357" s="75">
        <v>100</v>
      </c>
      <c r="U357" s="74">
        <f t="shared" si="143"/>
        <v>144</v>
      </c>
      <c r="V357" s="42">
        <f t="shared" si="144"/>
        <v>31.94</v>
      </c>
      <c r="W357" s="68">
        <v>33603</v>
      </c>
      <c r="X357" s="69">
        <v>41453</v>
      </c>
      <c r="Y357" s="8">
        <v>0.50080116201310587</v>
      </c>
      <c r="Z357" s="37">
        <f t="shared" si="145"/>
        <v>199.68</v>
      </c>
      <c r="AA357" s="65">
        <f t="shared" si="146"/>
        <v>0</v>
      </c>
      <c r="AB357" s="34">
        <f t="shared" si="147"/>
        <v>0.43202299999999999</v>
      </c>
      <c r="AC357" s="34" t="str">
        <f t="shared" si="148"/>
        <v/>
      </c>
      <c r="AD357" s="65" t="str">
        <f t="shared" si="149"/>
        <v/>
      </c>
      <c r="AE357" s="65">
        <f t="shared" si="150"/>
        <v>410</v>
      </c>
      <c r="AF357" s="65">
        <f t="shared" si="151"/>
        <v>410</v>
      </c>
      <c r="AG357" s="65">
        <f t="shared" si="167"/>
        <v>0</v>
      </c>
      <c r="AH357" s="34" t="str">
        <f t="shared" si="152"/>
        <v/>
      </c>
      <c r="AI357" s="34" t="str">
        <f t="shared" si="153"/>
        <v/>
      </c>
      <c r="AJ357" s="65" t="str">
        <f t="shared" si="154"/>
        <v/>
      </c>
      <c r="AK357" s="37" t="str">
        <f t="shared" si="155"/>
        <v/>
      </c>
      <c r="AL357" s="14">
        <f t="shared" si="156"/>
        <v>410</v>
      </c>
      <c r="AM357" s="42">
        <f t="shared" si="157"/>
        <v>457.38</v>
      </c>
      <c r="AN357" s="60">
        <f t="shared" si="158"/>
        <v>30306</v>
      </c>
      <c r="AO357" s="43">
        <f t="shared" si="159"/>
        <v>4.6442910472681925E-2</v>
      </c>
      <c r="AP357" s="66">
        <f t="shared" si="160"/>
        <v>246.98339789372247</v>
      </c>
      <c r="AQ357" s="18">
        <v>0</v>
      </c>
      <c r="AR357" s="66">
        <f t="shared" si="161"/>
        <v>25235</v>
      </c>
      <c r="AS357" s="38">
        <f t="shared" si="162"/>
        <v>980</v>
      </c>
      <c r="AT357" s="38">
        <f t="shared" si="163"/>
        <v>2072.65</v>
      </c>
      <c r="AU357" s="66">
        <f t="shared" si="164"/>
        <v>24008</v>
      </c>
      <c r="AV357" s="20">
        <f t="shared" si="165"/>
        <v>25235</v>
      </c>
      <c r="AX357" s="65">
        <f t="shared" si="166"/>
        <v>1</v>
      </c>
    </row>
    <row r="358" spans="1:50" ht="15" customHeight="1">
      <c r="A358" s="2">
        <v>34</v>
      </c>
      <c r="B358" s="2">
        <v>1500</v>
      </c>
      <c r="C358" s="1" t="s">
        <v>826</v>
      </c>
      <c r="D358" s="35">
        <v>4905862</v>
      </c>
      <c r="E358" s="66">
        <v>0</v>
      </c>
      <c r="F358" s="7">
        <v>19610</v>
      </c>
      <c r="G358" s="66">
        <v>20096</v>
      </c>
      <c r="H358" s="63">
        <v>2.4380000000000002</v>
      </c>
      <c r="I358" s="65">
        <v>17402</v>
      </c>
      <c r="J358" s="73">
        <f t="shared" si="140"/>
        <v>0.8659</v>
      </c>
      <c r="K358" s="65">
        <v>1292</v>
      </c>
      <c r="L358" s="65">
        <v>8008</v>
      </c>
      <c r="M358" s="61">
        <v>2609</v>
      </c>
      <c r="N358" s="41">
        <f t="shared" si="141"/>
        <v>16.133900000000001</v>
      </c>
      <c r="O358" s="41">
        <f t="shared" si="142"/>
        <v>32.579900000000002</v>
      </c>
      <c r="P358" s="3">
        <v>12869</v>
      </c>
      <c r="Q358" s="3">
        <v>15895</v>
      </c>
      <c r="R358" s="3">
        <v>17531</v>
      </c>
      <c r="S358" s="3">
        <v>18351</v>
      </c>
      <c r="T358" s="74">
        <v>19610</v>
      </c>
      <c r="U358" s="74">
        <f t="shared" si="143"/>
        <v>19610</v>
      </c>
      <c r="V358" s="42">
        <f t="shared" si="144"/>
        <v>0</v>
      </c>
      <c r="W358" s="68">
        <v>14082890</v>
      </c>
      <c r="X358" s="69">
        <v>5250153</v>
      </c>
      <c r="Y358" s="8">
        <v>15.953889747751727</v>
      </c>
      <c r="Z358" s="37">
        <f t="shared" si="145"/>
        <v>1229.1673000000001</v>
      </c>
      <c r="AA358" s="65">
        <f t="shared" si="146"/>
        <v>0</v>
      </c>
      <c r="AB358" s="34">
        <f t="shared" si="147"/>
        <v>0.43202299999999999</v>
      </c>
      <c r="AC358" s="34" t="str">
        <f t="shared" si="148"/>
        <v/>
      </c>
      <c r="AD358" s="65" t="str">
        <f t="shared" si="149"/>
        <v/>
      </c>
      <c r="AE358" s="65" t="str">
        <f t="shared" si="150"/>
        <v/>
      </c>
      <c r="AF358" s="65" t="str">
        <f t="shared" si="151"/>
        <v/>
      </c>
      <c r="AG358" s="65">
        <f t="shared" si="167"/>
        <v>0</v>
      </c>
      <c r="AH358" s="34">
        <f t="shared" si="152"/>
        <v>630.98170939499994</v>
      </c>
      <c r="AI358" s="34" t="str">
        <f t="shared" si="153"/>
        <v/>
      </c>
      <c r="AJ358" s="65" t="str">
        <f t="shared" si="154"/>
        <v/>
      </c>
      <c r="AK358" s="37" t="str">
        <f t="shared" si="155"/>
        <v/>
      </c>
      <c r="AL358" s="14">
        <f t="shared" si="156"/>
        <v>630.98</v>
      </c>
      <c r="AM358" s="42">
        <f t="shared" si="157"/>
        <v>703.89</v>
      </c>
      <c r="AN358" s="60">
        <f t="shared" si="158"/>
        <v>8061241</v>
      </c>
      <c r="AO358" s="43">
        <f t="shared" si="159"/>
        <v>4.6442910472681925E-2</v>
      </c>
      <c r="AP358" s="66">
        <f t="shared" si="160"/>
        <v>146544.98440438061</v>
      </c>
      <c r="AQ358" s="18">
        <v>0</v>
      </c>
      <c r="AR358" s="66">
        <f t="shared" si="161"/>
        <v>5052407</v>
      </c>
      <c r="AS358" s="38">
        <f t="shared" si="162"/>
        <v>200960</v>
      </c>
      <c r="AT358" s="38">
        <f t="shared" si="163"/>
        <v>262507.65000000002</v>
      </c>
      <c r="AU358" s="66">
        <f t="shared" si="164"/>
        <v>4704902</v>
      </c>
      <c r="AV358" s="20">
        <f t="shared" si="165"/>
        <v>5052407</v>
      </c>
      <c r="AX358" s="65">
        <f t="shared" si="166"/>
        <v>1</v>
      </c>
    </row>
    <row r="359" spans="1:50" ht="15" customHeight="1">
      <c r="A359" s="2">
        <v>35</v>
      </c>
      <c r="B359" s="2">
        <v>100</v>
      </c>
      <c r="C359" s="1" t="s">
        <v>422</v>
      </c>
      <c r="D359" s="35">
        <v>77095</v>
      </c>
      <c r="E359" s="66">
        <v>0</v>
      </c>
      <c r="F359" s="7">
        <v>229</v>
      </c>
      <c r="G359" s="66">
        <v>215</v>
      </c>
      <c r="H359" s="63">
        <v>2.048</v>
      </c>
      <c r="I359" s="65">
        <v>95</v>
      </c>
      <c r="J359" s="73">
        <f t="shared" si="140"/>
        <v>0.44190000000000002</v>
      </c>
      <c r="K359" s="65">
        <v>36</v>
      </c>
      <c r="L359" s="65">
        <v>133</v>
      </c>
      <c r="M359" s="61">
        <v>48</v>
      </c>
      <c r="N359" s="41">
        <f t="shared" si="141"/>
        <v>27.067699999999999</v>
      </c>
      <c r="O359" s="41">
        <f t="shared" si="142"/>
        <v>36.090200000000003</v>
      </c>
      <c r="P359" s="3">
        <v>325</v>
      </c>
      <c r="Q359" s="3">
        <v>298</v>
      </c>
      <c r="R359" s="3">
        <v>272</v>
      </c>
      <c r="S359" s="3">
        <v>246</v>
      </c>
      <c r="T359" s="75">
        <v>229</v>
      </c>
      <c r="U359" s="74">
        <f t="shared" si="143"/>
        <v>325</v>
      </c>
      <c r="V359" s="42">
        <f t="shared" si="144"/>
        <v>33.85</v>
      </c>
      <c r="W359" s="68">
        <v>43488</v>
      </c>
      <c r="X359" s="69">
        <v>73783</v>
      </c>
      <c r="Y359" s="8">
        <v>0.60014795435345647</v>
      </c>
      <c r="Z359" s="37">
        <f t="shared" si="145"/>
        <v>381.57260000000002</v>
      </c>
      <c r="AA359" s="65">
        <f t="shared" si="146"/>
        <v>0</v>
      </c>
      <c r="AB359" s="34">
        <f t="shared" si="147"/>
        <v>0.43202299999999999</v>
      </c>
      <c r="AC359" s="34" t="str">
        <f t="shared" si="148"/>
        <v/>
      </c>
      <c r="AD359" s="65" t="str">
        <f t="shared" si="149"/>
        <v/>
      </c>
      <c r="AE359" s="65">
        <f t="shared" si="150"/>
        <v>452.20499999999998</v>
      </c>
      <c r="AF359" s="65">
        <f t="shared" si="151"/>
        <v>452.20499999999998</v>
      </c>
      <c r="AG359" s="65">
        <f t="shared" si="167"/>
        <v>0</v>
      </c>
      <c r="AH359" s="34" t="str">
        <f t="shared" si="152"/>
        <v/>
      </c>
      <c r="AI359" s="34" t="str">
        <f t="shared" si="153"/>
        <v/>
      </c>
      <c r="AJ359" s="65" t="str">
        <f t="shared" si="154"/>
        <v/>
      </c>
      <c r="AK359" s="37" t="str">
        <f t="shared" si="155"/>
        <v/>
      </c>
      <c r="AL359" s="14">
        <f t="shared" si="156"/>
        <v>452.21</v>
      </c>
      <c r="AM359" s="42">
        <f t="shared" si="157"/>
        <v>504.46</v>
      </c>
      <c r="AN359" s="60">
        <f t="shared" si="158"/>
        <v>89671</v>
      </c>
      <c r="AO359" s="43">
        <f t="shared" si="159"/>
        <v>4.6442910472681925E-2</v>
      </c>
      <c r="AP359" s="66">
        <f t="shared" si="160"/>
        <v>584.06604210444789</v>
      </c>
      <c r="AQ359" s="18">
        <v>0</v>
      </c>
      <c r="AR359" s="66">
        <f t="shared" si="161"/>
        <v>77679</v>
      </c>
      <c r="AS359" s="38">
        <f t="shared" si="162"/>
        <v>2150</v>
      </c>
      <c r="AT359" s="38">
        <f t="shared" si="163"/>
        <v>3689.15</v>
      </c>
      <c r="AU359" s="66">
        <f t="shared" si="164"/>
        <v>74945</v>
      </c>
      <c r="AV359" s="20">
        <f t="shared" si="165"/>
        <v>77679</v>
      </c>
      <c r="AX359" s="65">
        <f t="shared" si="166"/>
        <v>1</v>
      </c>
    </row>
    <row r="360" spans="1:50" ht="15" customHeight="1">
      <c r="A360" s="2">
        <v>35</v>
      </c>
      <c r="B360" s="2">
        <v>200</v>
      </c>
      <c r="C360" s="1" t="s">
        <v>206</v>
      </c>
      <c r="D360" s="35">
        <v>4604</v>
      </c>
      <c r="E360" s="66">
        <v>0</v>
      </c>
      <c r="F360" s="7">
        <v>42</v>
      </c>
      <c r="G360" s="66">
        <v>36</v>
      </c>
      <c r="H360" s="63">
        <v>2.4</v>
      </c>
      <c r="I360" s="65"/>
      <c r="J360" s="73">
        <f t="shared" si="140"/>
        <v>0</v>
      </c>
      <c r="K360" s="65">
        <v>0</v>
      </c>
      <c r="L360" s="65">
        <v>17</v>
      </c>
      <c r="M360" s="61">
        <v>8</v>
      </c>
      <c r="N360" s="41">
        <f t="shared" si="141"/>
        <v>0</v>
      </c>
      <c r="O360" s="41">
        <f t="shared" si="142"/>
        <v>47.058799999999998</v>
      </c>
      <c r="P360" s="3">
        <v>69</v>
      </c>
      <c r="Q360" s="3">
        <v>84</v>
      </c>
      <c r="R360" s="3">
        <v>57</v>
      </c>
      <c r="S360" s="3">
        <v>41</v>
      </c>
      <c r="T360" s="75">
        <v>42</v>
      </c>
      <c r="U360" s="74">
        <f t="shared" si="143"/>
        <v>84</v>
      </c>
      <c r="V360" s="42">
        <f t="shared" si="144"/>
        <v>57.14</v>
      </c>
      <c r="W360" s="68">
        <v>27397</v>
      </c>
      <c r="X360" s="69">
        <v>45583</v>
      </c>
      <c r="Y360" s="8">
        <v>0.82812468629198277</v>
      </c>
      <c r="Z360" s="37">
        <f t="shared" si="145"/>
        <v>50.716999999999999</v>
      </c>
      <c r="AA360" s="65">
        <f t="shared" si="146"/>
        <v>0</v>
      </c>
      <c r="AB360" s="34">
        <f t="shared" si="147"/>
        <v>0.43202299999999999</v>
      </c>
      <c r="AC360" s="34" t="str">
        <f t="shared" si="148"/>
        <v/>
      </c>
      <c r="AD360" s="65" t="str">
        <f t="shared" si="149"/>
        <v/>
      </c>
      <c r="AE360" s="65">
        <f t="shared" si="150"/>
        <v>410</v>
      </c>
      <c r="AF360" s="65">
        <f t="shared" si="151"/>
        <v>410</v>
      </c>
      <c r="AG360" s="65">
        <f t="shared" si="167"/>
        <v>0</v>
      </c>
      <c r="AH360" s="34" t="str">
        <f t="shared" si="152"/>
        <v/>
      </c>
      <c r="AI360" s="34" t="str">
        <f t="shared" si="153"/>
        <v/>
      </c>
      <c r="AJ360" s="65" t="str">
        <f t="shared" si="154"/>
        <v/>
      </c>
      <c r="AK360" s="37" t="str">
        <f t="shared" si="155"/>
        <v/>
      </c>
      <c r="AL360" s="14">
        <f t="shared" si="156"/>
        <v>410</v>
      </c>
      <c r="AM360" s="42">
        <f t="shared" si="157"/>
        <v>457.38</v>
      </c>
      <c r="AN360" s="60">
        <f t="shared" si="158"/>
        <v>4630</v>
      </c>
      <c r="AO360" s="43">
        <f t="shared" si="159"/>
        <v>4.6442910472681925E-2</v>
      </c>
      <c r="AP360" s="66">
        <f t="shared" si="160"/>
        <v>1.20751567228973</v>
      </c>
      <c r="AQ360" s="18">
        <v>0</v>
      </c>
      <c r="AR360" s="66">
        <f t="shared" si="161"/>
        <v>4605</v>
      </c>
      <c r="AS360" s="38">
        <f t="shared" si="162"/>
        <v>360</v>
      </c>
      <c r="AT360" s="38">
        <f t="shared" si="163"/>
        <v>2279.15</v>
      </c>
      <c r="AU360" s="66">
        <f t="shared" si="164"/>
        <v>4244</v>
      </c>
      <c r="AV360" s="20">
        <f t="shared" si="165"/>
        <v>4605</v>
      </c>
      <c r="AX360" s="65">
        <f t="shared" si="166"/>
        <v>1</v>
      </c>
    </row>
    <row r="361" spans="1:50" ht="15" customHeight="1">
      <c r="A361" s="2">
        <v>35</v>
      </c>
      <c r="B361" s="2">
        <v>300</v>
      </c>
      <c r="C361" s="1" t="s">
        <v>327</v>
      </c>
      <c r="D361" s="35">
        <v>403752</v>
      </c>
      <c r="E361" s="66">
        <v>0</v>
      </c>
      <c r="F361" s="7">
        <v>981</v>
      </c>
      <c r="G361" s="66">
        <v>927</v>
      </c>
      <c r="H361" s="63">
        <v>1.97</v>
      </c>
      <c r="I361" s="65">
        <v>513</v>
      </c>
      <c r="J361" s="73">
        <f t="shared" si="140"/>
        <v>0.5534</v>
      </c>
      <c r="K361" s="65">
        <v>145</v>
      </c>
      <c r="L361" s="65">
        <v>585</v>
      </c>
      <c r="M361" s="61">
        <v>195</v>
      </c>
      <c r="N361" s="41">
        <f t="shared" si="141"/>
        <v>24.786300000000001</v>
      </c>
      <c r="O361" s="41">
        <f t="shared" si="142"/>
        <v>33.333300000000001</v>
      </c>
      <c r="P361" s="3">
        <v>1477</v>
      </c>
      <c r="Q361" s="3">
        <v>1405</v>
      </c>
      <c r="R361" s="3">
        <v>1304</v>
      </c>
      <c r="S361" s="3">
        <v>1196</v>
      </c>
      <c r="T361" s="75">
        <v>981</v>
      </c>
      <c r="U361" s="74">
        <f t="shared" si="143"/>
        <v>1477</v>
      </c>
      <c r="V361" s="42">
        <f t="shared" si="144"/>
        <v>37.24</v>
      </c>
      <c r="W361" s="68">
        <v>385024</v>
      </c>
      <c r="X361" s="69">
        <v>472619</v>
      </c>
      <c r="Y361" s="8">
        <v>2.0996884927652175</v>
      </c>
      <c r="Z361" s="37">
        <f t="shared" si="145"/>
        <v>467.2122</v>
      </c>
      <c r="AA361" s="65">
        <f t="shared" si="146"/>
        <v>0</v>
      </c>
      <c r="AB361" s="34">
        <f t="shared" si="147"/>
        <v>0.43202299999999999</v>
      </c>
      <c r="AC361" s="34" t="str">
        <f t="shared" si="148"/>
        <v/>
      </c>
      <c r="AD361" s="65" t="str">
        <f t="shared" si="149"/>
        <v/>
      </c>
      <c r="AE361" s="65">
        <f t="shared" si="150"/>
        <v>713.50900000000001</v>
      </c>
      <c r="AF361" s="65">
        <f t="shared" si="151"/>
        <v>630</v>
      </c>
      <c r="AG361" s="65">
        <f t="shared" si="167"/>
        <v>0</v>
      </c>
      <c r="AH361" s="34" t="str">
        <f t="shared" si="152"/>
        <v/>
      </c>
      <c r="AI361" s="34" t="str">
        <f t="shared" si="153"/>
        <v/>
      </c>
      <c r="AJ361" s="65" t="str">
        <f t="shared" si="154"/>
        <v/>
      </c>
      <c r="AK361" s="37" t="str">
        <f t="shared" si="155"/>
        <v/>
      </c>
      <c r="AL361" s="14">
        <f t="shared" si="156"/>
        <v>630</v>
      </c>
      <c r="AM361" s="42">
        <f t="shared" si="157"/>
        <v>702.8</v>
      </c>
      <c r="AN361" s="60">
        <f t="shared" si="158"/>
        <v>485156</v>
      </c>
      <c r="AO361" s="43">
        <f t="shared" si="159"/>
        <v>4.6442910472681925E-2</v>
      </c>
      <c r="AP361" s="66">
        <f t="shared" si="160"/>
        <v>3780.6386841181993</v>
      </c>
      <c r="AQ361" s="18">
        <v>0</v>
      </c>
      <c r="AR361" s="66">
        <f t="shared" si="161"/>
        <v>407533</v>
      </c>
      <c r="AS361" s="38">
        <f t="shared" si="162"/>
        <v>9270</v>
      </c>
      <c r="AT361" s="38">
        <f t="shared" si="163"/>
        <v>23630.95</v>
      </c>
      <c r="AU361" s="66">
        <f t="shared" si="164"/>
        <v>394482</v>
      </c>
      <c r="AV361" s="20">
        <f t="shared" si="165"/>
        <v>407533</v>
      </c>
      <c r="AX361" s="65">
        <f t="shared" si="166"/>
        <v>1</v>
      </c>
    </row>
    <row r="362" spans="1:50" ht="15" customHeight="1">
      <c r="A362" s="2">
        <v>35</v>
      </c>
      <c r="B362" s="2">
        <v>400</v>
      </c>
      <c r="C362" s="1" t="s">
        <v>328</v>
      </c>
      <c r="D362" s="35">
        <v>13213</v>
      </c>
      <c r="E362" s="66">
        <v>0</v>
      </c>
      <c r="F362" s="7">
        <v>61</v>
      </c>
      <c r="G362" s="66">
        <v>48</v>
      </c>
      <c r="H362" s="63">
        <v>2.286</v>
      </c>
      <c r="I362" s="65"/>
      <c r="J362" s="73">
        <f t="shared" si="140"/>
        <v>0</v>
      </c>
      <c r="K362" s="65">
        <v>6</v>
      </c>
      <c r="L362" s="65">
        <v>32</v>
      </c>
      <c r="M362" s="61">
        <v>12</v>
      </c>
      <c r="N362" s="41">
        <f t="shared" si="141"/>
        <v>18.75</v>
      </c>
      <c r="O362" s="41">
        <f t="shared" si="142"/>
        <v>37.5</v>
      </c>
      <c r="P362" s="3">
        <v>96</v>
      </c>
      <c r="Q362" s="3">
        <v>97</v>
      </c>
      <c r="R362" s="3">
        <v>73</v>
      </c>
      <c r="S362" s="3">
        <v>78</v>
      </c>
      <c r="T362" s="75">
        <v>61</v>
      </c>
      <c r="U362" s="74">
        <f t="shared" si="143"/>
        <v>97</v>
      </c>
      <c r="V362" s="42">
        <f t="shared" si="144"/>
        <v>50.52</v>
      </c>
      <c r="W362" s="68">
        <v>14634</v>
      </c>
      <c r="X362" s="69">
        <v>15699</v>
      </c>
      <c r="Y362" s="8">
        <v>0.91504323572155544</v>
      </c>
      <c r="Z362" s="37">
        <f t="shared" si="145"/>
        <v>66.663499999999999</v>
      </c>
      <c r="AA362" s="65">
        <f t="shared" si="146"/>
        <v>0</v>
      </c>
      <c r="AB362" s="34">
        <f t="shared" si="147"/>
        <v>0.43202299999999999</v>
      </c>
      <c r="AC362" s="34" t="str">
        <f t="shared" si="148"/>
        <v/>
      </c>
      <c r="AD362" s="65" t="str">
        <f t="shared" si="149"/>
        <v/>
      </c>
      <c r="AE362" s="65">
        <f t="shared" si="150"/>
        <v>410</v>
      </c>
      <c r="AF362" s="65">
        <f t="shared" si="151"/>
        <v>410</v>
      </c>
      <c r="AG362" s="65">
        <f t="shared" si="167"/>
        <v>0</v>
      </c>
      <c r="AH362" s="34" t="str">
        <f t="shared" si="152"/>
        <v/>
      </c>
      <c r="AI362" s="34" t="str">
        <f t="shared" si="153"/>
        <v/>
      </c>
      <c r="AJ362" s="65" t="str">
        <f t="shared" si="154"/>
        <v/>
      </c>
      <c r="AK362" s="37" t="str">
        <f t="shared" si="155"/>
        <v/>
      </c>
      <c r="AL362" s="14">
        <f t="shared" si="156"/>
        <v>410</v>
      </c>
      <c r="AM362" s="42">
        <f t="shared" si="157"/>
        <v>457.38</v>
      </c>
      <c r="AN362" s="60">
        <f t="shared" si="158"/>
        <v>15632</v>
      </c>
      <c r="AO362" s="43">
        <f t="shared" si="159"/>
        <v>4.6442910472681925E-2</v>
      </c>
      <c r="AP362" s="66">
        <f t="shared" si="160"/>
        <v>112.34540043341758</v>
      </c>
      <c r="AQ362" s="18">
        <v>0</v>
      </c>
      <c r="AR362" s="66">
        <f t="shared" si="161"/>
        <v>13325</v>
      </c>
      <c r="AS362" s="38">
        <f t="shared" si="162"/>
        <v>480</v>
      </c>
      <c r="AT362" s="38">
        <f t="shared" si="163"/>
        <v>784.95</v>
      </c>
      <c r="AU362" s="66">
        <f t="shared" si="164"/>
        <v>12733</v>
      </c>
      <c r="AV362" s="20">
        <f t="shared" si="165"/>
        <v>13325</v>
      </c>
      <c r="AX362" s="65">
        <f t="shared" si="166"/>
        <v>1</v>
      </c>
    </row>
    <row r="363" spans="1:50" ht="15" customHeight="1">
      <c r="A363" s="2">
        <v>35</v>
      </c>
      <c r="B363" s="2">
        <v>500</v>
      </c>
      <c r="C363" s="1" t="s">
        <v>379</v>
      </c>
      <c r="D363" s="35">
        <v>12112</v>
      </c>
      <c r="E363" s="66">
        <v>0</v>
      </c>
      <c r="F363" s="7">
        <v>45</v>
      </c>
      <c r="G363" s="66">
        <v>39</v>
      </c>
      <c r="H363" s="63">
        <v>2.1669999999999998</v>
      </c>
      <c r="I363" s="65">
        <v>19</v>
      </c>
      <c r="J363" s="73">
        <f t="shared" si="140"/>
        <v>0.48720000000000002</v>
      </c>
      <c r="K363" s="65">
        <v>4</v>
      </c>
      <c r="L363" s="65">
        <v>23</v>
      </c>
      <c r="M363" s="61">
        <v>13</v>
      </c>
      <c r="N363" s="41">
        <f t="shared" si="141"/>
        <v>17.391300000000001</v>
      </c>
      <c r="O363" s="41">
        <f t="shared" si="142"/>
        <v>56.521699999999996</v>
      </c>
      <c r="P363" s="3">
        <v>112</v>
      </c>
      <c r="Q363" s="3">
        <v>111</v>
      </c>
      <c r="R363" s="3">
        <v>74</v>
      </c>
      <c r="S363" s="3">
        <v>61</v>
      </c>
      <c r="T363" s="75">
        <v>45</v>
      </c>
      <c r="U363" s="74">
        <f t="shared" si="143"/>
        <v>112</v>
      </c>
      <c r="V363" s="42">
        <f t="shared" si="144"/>
        <v>65.180000000000007</v>
      </c>
      <c r="W363" s="68">
        <v>12468</v>
      </c>
      <c r="X363" s="69">
        <v>2906</v>
      </c>
      <c r="Y363" s="8">
        <v>0.10775185058772473</v>
      </c>
      <c r="Z363" s="37">
        <f t="shared" si="145"/>
        <v>417.62619999999998</v>
      </c>
      <c r="AA363" s="65">
        <f t="shared" si="146"/>
        <v>0</v>
      </c>
      <c r="AB363" s="34">
        <f t="shared" si="147"/>
        <v>0.43202299999999999</v>
      </c>
      <c r="AC363" s="34" t="str">
        <f t="shared" si="148"/>
        <v/>
      </c>
      <c r="AD363" s="65" t="str">
        <f t="shared" si="149"/>
        <v/>
      </c>
      <c r="AE363" s="65">
        <f t="shared" si="150"/>
        <v>410</v>
      </c>
      <c r="AF363" s="65">
        <f t="shared" si="151"/>
        <v>410</v>
      </c>
      <c r="AG363" s="65">
        <f t="shared" si="167"/>
        <v>0</v>
      </c>
      <c r="AH363" s="34" t="str">
        <f t="shared" si="152"/>
        <v/>
      </c>
      <c r="AI363" s="34" t="str">
        <f t="shared" si="153"/>
        <v/>
      </c>
      <c r="AJ363" s="65" t="str">
        <f t="shared" si="154"/>
        <v/>
      </c>
      <c r="AK363" s="37" t="str">
        <f t="shared" si="155"/>
        <v/>
      </c>
      <c r="AL363" s="14">
        <f t="shared" si="156"/>
        <v>410</v>
      </c>
      <c r="AM363" s="42">
        <f t="shared" si="157"/>
        <v>457.38</v>
      </c>
      <c r="AN363" s="60">
        <f t="shared" si="158"/>
        <v>12451</v>
      </c>
      <c r="AO363" s="43">
        <f t="shared" si="159"/>
        <v>4.6442910472681925E-2</v>
      </c>
      <c r="AP363" s="66">
        <f t="shared" si="160"/>
        <v>15.744146650239173</v>
      </c>
      <c r="AQ363" s="18">
        <v>0</v>
      </c>
      <c r="AR363" s="66">
        <f t="shared" si="161"/>
        <v>12128</v>
      </c>
      <c r="AS363" s="38">
        <f t="shared" si="162"/>
        <v>390</v>
      </c>
      <c r="AT363" s="38">
        <f t="shared" si="163"/>
        <v>145.30000000000001</v>
      </c>
      <c r="AU363" s="66">
        <f t="shared" si="164"/>
        <v>11967</v>
      </c>
      <c r="AV363" s="20">
        <f t="shared" si="165"/>
        <v>12128</v>
      </c>
      <c r="AX363" s="65">
        <f t="shared" si="166"/>
        <v>1</v>
      </c>
    </row>
    <row r="364" spans="1:50" ht="15" customHeight="1">
      <c r="A364" s="2">
        <v>35</v>
      </c>
      <c r="B364" s="2">
        <v>600</v>
      </c>
      <c r="C364" s="1" t="s">
        <v>399</v>
      </c>
      <c r="D364" s="35">
        <v>283273</v>
      </c>
      <c r="E364" s="66">
        <v>0</v>
      </c>
      <c r="F364" s="7">
        <v>760</v>
      </c>
      <c r="G364" s="66">
        <v>753</v>
      </c>
      <c r="H364" s="63">
        <v>2.11</v>
      </c>
      <c r="I364" s="65">
        <v>369</v>
      </c>
      <c r="J364" s="73">
        <f t="shared" si="140"/>
        <v>0.49</v>
      </c>
      <c r="K364" s="65">
        <v>74</v>
      </c>
      <c r="L364" s="65">
        <v>466</v>
      </c>
      <c r="M364" s="61">
        <v>180</v>
      </c>
      <c r="N364" s="41">
        <f t="shared" si="141"/>
        <v>15.879799999999999</v>
      </c>
      <c r="O364" s="41">
        <f t="shared" si="142"/>
        <v>38.626599999999996</v>
      </c>
      <c r="P364" s="3">
        <v>727</v>
      </c>
      <c r="Q364" s="3">
        <v>934</v>
      </c>
      <c r="R364" s="3">
        <v>881</v>
      </c>
      <c r="S364" s="3">
        <v>794</v>
      </c>
      <c r="T364" s="75">
        <v>760</v>
      </c>
      <c r="U364" s="74">
        <f t="shared" si="143"/>
        <v>934</v>
      </c>
      <c r="V364" s="42">
        <f t="shared" si="144"/>
        <v>19.38</v>
      </c>
      <c r="W364" s="68">
        <v>292651</v>
      </c>
      <c r="X364" s="69">
        <v>230001</v>
      </c>
      <c r="Y364" s="8">
        <v>1.5289584353286578</v>
      </c>
      <c r="Z364" s="37">
        <f t="shared" si="145"/>
        <v>497.07040000000001</v>
      </c>
      <c r="AA364" s="65">
        <f t="shared" si="146"/>
        <v>0</v>
      </c>
      <c r="AB364" s="34">
        <f t="shared" si="147"/>
        <v>0.43202299999999999</v>
      </c>
      <c r="AC364" s="34" t="str">
        <f t="shared" si="148"/>
        <v/>
      </c>
      <c r="AD364" s="65" t="str">
        <f t="shared" si="149"/>
        <v/>
      </c>
      <c r="AE364" s="65">
        <f t="shared" si="150"/>
        <v>649.65099999999995</v>
      </c>
      <c r="AF364" s="65">
        <f t="shared" si="151"/>
        <v>630</v>
      </c>
      <c r="AG364" s="65">
        <f t="shared" si="167"/>
        <v>0</v>
      </c>
      <c r="AH364" s="34" t="str">
        <f t="shared" si="152"/>
        <v/>
      </c>
      <c r="AI364" s="34" t="str">
        <f t="shared" si="153"/>
        <v/>
      </c>
      <c r="AJ364" s="65" t="str">
        <f t="shared" si="154"/>
        <v/>
      </c>
      <c r="AK364" s="37" t="str">
        <f t="shared" si="155"/>
        <v/>
      </c>
      <c r="AL364" s="14">
        <f t="shared" si="156"/>
        <v>630</v>
      </c>
      <c r="AM364" s="42">
        <f t="shared" si="157"/>
        <v>702.8</v>
      </c>
      <c r="AN364" s="60">
        <f t="shared" si="158"/>
        <v>402776</v>
      </c>
      <c r="AO364" s="43">
        <f t="shared" si="159"/>
        <v>4.6442910472681925E-2</v>
      </c>
      <c r="AP364" s="66">
        <f t="shared" si="160"/>
        <v>5550.0671302169085</v>
      </c>
      <c r="AQ364" s="18">
        <v>0</v>
      </c>
      <c r="AR364" s="66">
        <f t="shared" si="161"/>
        <v>288823</v>
      </c>
      <c r="AS364" s="38">
        <f t="shared" si="162"/>
        <v>7530</v>
      </c>
      <c r="AT364" s="38">
        <f t="shared" si="163"/>
        <v>11500.050000000001</v>
      </c>
      <c r="AU364" s="66">
        <f t="shared" si="164"/>
        <v>275743</v>
      </c>
      <c r="AV364" s="20">
        <f t="shared" si="165"/>
        <v>288823</v>
      </c>
      <c r="AX364" s="65">
        <f t="shared" si="166"/>
        <v>1</v>
      </c>
    </row>
    <row r="365" spans="1:50" ht="15" customHeight="1">
      <c r="A365" s="2">
        <v>35</v>
      </c>
      <c r="B365" s="2">
        <v>700</v>
      </c>
      <c r="C365" s="1" t="s">
        <v>405</v>
      </c>
      <c r="D365" s="35">
        <v>59689</v>
      </c>
      <c r="E365" s="66">
        <v>0</v>
      </c>
      <c r="F365" s="7">
        <v>193</v>
      </c>
      <c r="G365" s="66">
        <v>165</v>
      </c>
      <c r="H365" s="63">
        <v>2.089</v>
      </c>
      <c r="I365" s="65">
        <v>42</v>
      </c>
      <c r="J365" s="73">
        <f t="shared" si="140"/>
        <v>0.2545</v>
      </c>
      <c r="K365" s="65">
        <v>28</v>
      </c>
      <c r="L365" s="65">
        <v>140</v>
      </c>
      <c r="M365" s="61">
        <v>61</v>
      </c>
      <c r="N365" s="41">
        <f t="shared" si="141"/>
        <v>20</v>
      </c>
      <c r="O365" s="41">
        <f t="shared" si="142"/>
        <v>43.571399999999997</v>
      </c>
      <c r="P365" s="3">
        <v>424</v>
      </c>
      <c r="Q365" s="3">
        <v>405</v>
      </c>
      <c r="R365" s="3">
        <v>337</v>
      </c>
      <c r="S365" s="3">
        <v>255</v>
      </c>
      <c r="T365" s="75">
        <v>193</v>
      </c>
      <c r="U365" s="74">
        <f t="shared" si="143"/>
        <v>424</v>
      </c>
      <c r="V365" s="42">
        <f t="shared" si="144"/>
        <v>61.08</v>
      </c>
      <c r="W365" s="68">
        <v>46018</v>
      </c>
      <c r="X365" s="69">
        <v>98740</v>
      </c>
      <c r="Y365" s="8">
        <v>0.42014055663578365</v>
      </c>
      <c r="Z365" s="37">
        <f t="shared" si="145"/>
        <v>459.37009999999998</v>
      </c>
      <c r="AA365" s="65">
        <f t="shared" si="146"/>
        <v>0</v>
      </c>
      <c r="AB365" s="34">
        <f t="shared" si="147"/>
        <v>0.43202299999999999</v>
      </c>
      <c r="AC365" s="34" t="str">
        <f t="shared" si="148"/>
        <v/>
      </c>
      <c r="AD365" s="65" t="str">
        <f t="shared" si="149"/>
        <v/>
      </c>
      <c r="AE365" s="65">
        <f t="shared" si="150"/>
        <v>433.85500000000002</v>
      </c>
      <c r="AF365" s="65">
        <f t="shared" si="151"/>
        <v>433.85500000000002</v>
      </c>
      <c r="AG365" s="65">
        <f t="shared" si="167"/>
        <v>0</v>
      </c>
      <c r="AH365" s="34" t="str">
        <f t="shared" si="152"/>
        <v/>
      </c>
      <c r="AI365" s="34" t="str">
        <f t="shared" si="153"/>
        <v/>
      </c>
      <c r="AJ365" s="65" t="str">
        <f t="shared" si="154"/>
        <v/>
      </c>
      <c r="AK365" s="37" t="str">
        <f t="shared" si="155"/>
        <v/>
      </c>
      <c r="AL365" s="14">
        <f t="shared" si="156"/>
        <v>433.86</v>
      </c>
      <c r="AM365" s="42">
        <f t="shared" si="157"/>
        <v>483.99</v>
      </c>
      <c r="AN365" s="60">
        <f t="shared" si="158"/>
        <v>59978</v>
      </c>
      <c r="AO365" s="43">
        <f t="shared" si="159"/>
        <v>4.6442910472681925E-2</v>
      </c>
      <c r="AP365" s="66">
        <f t="shared" si="160"/>
        <v>13.422001126605076</v>
      </c>
      <c r="AQ365" s="18">
        <v>0</v>
      </c>
      <c r="AR365" s="66">
        <f t="shared" si="161"/>
        <v>59702</v>
      </c>
      <c r="AS365" s="38">
        <f t="shared" si="162"/>
        <v>1650</v>
      </c>
      <c r="AT365" s="38">
        <f t="shared" si="163"/>
        <v>4937</v>
      </c>
      <c r="AU365" s="66">
        <f t="shared" si="164"/>
        <v>58039</v>
      </c>
      <c r="AV365" s="20">
        <f t="shared" si="165"/>
        <v>59702</v>
      </c>
      <c r="AX365" s="65">
        <f t="shared" si="166"/>
        <v>1</v>
      </c>
    </row>
    <row r="366" spans="1:50" ht="15" customHeight="1">
      <c r="A366" s="2">
        <v>35</v>
      </c>
      <c r="B366" s="2">
        <v>800</v>
      </c>
      <c r="C366" s="1" t="s">
        <v>437</v>
      </c>
      <c r="D366" s="35">
        <v>95384</v>
      </c>
      <c r="E366" s="66">
        <v>0</v>
      </c>
      <c r="F366" s="7">
        <v>340</v>
      </c>
      <c r="G366" s="66">
        <v>330</v>
      </c>
      <c r="H366" s="63">
        <v>2.012</v>
      </c>
      <c r="I366" s="65">
        <v>87</v>
      </c>
      <c r="J366" s="73">
        <f t="shared" si="140"/>
        <v>0.2636</v>
      </c>
      <c r="K366" s="65">
        <v>66</v>
      </c>
      <c r="L366" s="65">
        <v>205</v>
      </c>
      <c r="M366" s="61">
        <v>43</v>
      </c>
      <c r="N366" s="41">
        <f t="shared" si="141"/>
        <v>32.195099999999996</v>
      </c>
      <c r="O366" s="41">
        <f t="shared" si="142"/>
        <v>20.9756</v>
      </c>
      <c r="P366" s="3">
        <v>382</v>
      </c>
      <c r="Q366" s="3">
        <v>368</v>
      </c>
      <c r="R366" s="3">
        <v>342</v>
      </c>
      <c r="S366" s="3">
        <v>363</v>
      </c>
      <c r="T366" s="75">
        <v>340</v>
      </c>
      <c r="U366" s="74">
        <f t="shared" si="143"/>
        <v>382</v>
      </c>
      <c r="V366" s="42">
        <f t="shared" si="144"/>
        <v>13.61</v>
      </c>
      <c r="W366" s="68">
        <v>114770</v>
      </c>
      <c r="X366" s="69">
        <v>97999</v>
      </c>
      <c r="Y366" s="8">
        <v>2.3035068116145712</v>
      </c>
      <c r="Z366" s="37">
        <f t="shared" si="145"/>
        <v>147.601</v>
      </c>
      <c r="AA366" s="65">
        <f t="shared" si="146"/>
        <v>0</v>
      </c>
      <c r="AB366" s="34">
        <f t="shared" si="147"/>
        <v>0.43202299999999999</v>
      </c>
      <c r="AC366" s="34" t="str">
        <f t="shared" si="148"/>
        <v/>
      </c>
      <c r="AD366" s="65" t="str">
        <f t="shared" si="149"/>
        <v/>
      </c>
      <c r="AE366" s="65">
        <f t="shared" si="150"/>
        <v>494.40999999999997</v>
      </c>
      <c r="AF366" s="65">
        <f t="shared" si="151"/>
        <v>494.40999999999997</v>
      </c>
      <c r="AG366" s="65">
        <f t="shared" si="167"/>
        <v>0</v>
      </c>
      <c r="AH366" s="34" t="str">
        <f t="shared" si="152"/>
        <v/>
      </c>
      <c r="AI366" s="34" t="str">
        <f t="shared" si="153"/>
        <v/>
      </c>
      <c r="AJ366" s="65" t="str">
        <f t="shared" si="154"/>
        <v/>
      </c>
      <c r="AK366" s="37" t="str">
        <f t="shared" si="155"/>
        <v/>
      </c>
      <c r="AL366" s="14">
        <f t="shared" si="156"/>
        <v>494.41</v>
      </c>
      <c r="AM366" s="42">
        <f t="shared" si="157"/>
        <v>551.54</v>
      </c>
      <c r="AN366" s="60">
        <f t="shared" si="158"/>
        <v>132425</v>
      </c>
      <c r="AO366" s="43">
        <f t="shared" si="159"/>
        <v>4.6442910472681925E-2</v>
      </c>
      <c r="AP366" s="66">
        <f t="shared" si="160"/>
        <v>1720.2918468186112</v>
      </c>
      <c r="AQ366" s="18">
        <v>0</v>
      </c>
      <c r="AR366" s="66">
        <f t="shared" si="161"/>
        <v>97104</v>
      </c>
      <c r="AS366" s="38">
        <f t="shared" si="162"/>
        <v>3300</v>
      </c>
      <c r="AT366" s="38">
        <f t="shared" si="163"/>
        <v>4899.95</v>
      </c>
      <c r="AU366" s="66">
        <f t="shared" si="164"/>
        <v>92084</v>
      </c>
      <c r="AV366" s="20">
        <f t="shared" si="165"/>
        <v>97104</v>
      </c>
      <c r="AX366" s="65">
        <f t="shared" si="166"/>
        <v>1</v>
      </c>
    </row>
    <row r="367" spans="1:50" ht="15" customHeight="1">
      <c r="A367" s="2">
        <v>35</v>
      </c>
      <c r="B367" s="2">
        <v>1400</v>
      </c>
      <c r="C367" s="1" t="s">
        <v>734</v>
      </c>
      <c r="D367" s="35">
        <v>18334</v>
      </c>
      <c r="E367" s="66">
        <v>0</v>
      </c>
      <c r="F367" s="7">
        <v>64</v>
      </c>
      <c r="G367" s="66">
        <v>51</v>
      </c>
      <c r="H367" s="63">
        <v>2.125</v>
      </c>
      <c r="I367" s="40">
        <v>0</v>
      </c>
      <c r="J367" s="73">
        <f t="shared" si="140"/>
        <v>0</v>
      </c>
      <c r="K367" s="65">
        <v>12</v>
      </c>
      <c r="L367" s="65">
        <v>40</v>
      </c>
      <c r="M367" s="61">
        <v>14</v>
      </c>
      <c r="N367" s="41">
        <f t="shared" si="141"/>
        <v>30</v>
      </c>
      <c r="O367" s="41">
        <f t="shared" si="142"/>
        <v>35</v>
      </c>
      <c r="P367" s="3">
        <v>177</v>
      </c>
      <c r="Q367" s="3">
        <v>141</v>
      </c>
      <c r="R367" s="3">
        <v>116</v>
      </c>
      <c r="S367" s="3">
        <v>117</v>
      </c>
      <c r="T367" s="75">
        <v>64</v>
      </c>
      <c r="U367" s="74">
        <f t="shared" si="143"/>
        <v>177</v>
      </c>
      <c r="V367" s="42">
        <f t="shared" si="144"/>
        <v>71.19</v>
      </c>
      <c r="W367" s="68">
        <v>20538</v>
      </c>
      <c r="X367" s="69">
        <v>15726</v>
      </c>
      <c r="Y367" s="8">
        <v>1.1496049402545494</v>
      </c>
      <c r="Z367" s="37">
        <f t="shared" si="145"/>
        <v>55.671300000000002</v>
      </c>
      <c r="AA367" s="65">
        <f t="shared" si="146"/>
        <v>0</v>
      </c>
      <c r="AB367" s="34">
        <f t="shared" si="147"/>
        <v>0.43202299999999999</v>
      </c>
      <c r="AC367" s="34" t="str">
        <f t="shared" si="148"/>
        <v/>
      </c>
      <c r="AD367" s="65" t="str">
        <f t="shared" si="149"/>
        <v/>
      </c>
      <c r="AE367" s="65">
        <f t="shared" si="150"/>
        <v>410</v>
      </c>
      <c r="AF367" s="65">
        <f t="shared" si="151"/>
        <v>410</v>
      </c>
      <c r="AG367" s="65">
        <f t="shared" si="167"/>
        <v>0</v>
      </c>
      <c r="AH367" s="34" t="str">
        <f t="shared" si="152"/>
        <v/>
      </c>
      <c r="AI367" s="34" t="str">
        <f t="shared" si="153"/>
        <v/>
      </c>
      <c r="AJ367" s="65" t="str">
        <f t="shared" si="154"/>
        <v/>
      </c>
      <c r="AK367" s="37" t="str">
        <f t="shared" si="155"/>
        <v/>
      </c>
      <c r="AL367" s="14">
        <f t="shared" si="156"/>
        <v>410</v>
      </c>
      <c r="AM367" s="42">
        <f t="shared" si="157"/>
        <v>457.38</v>
      </c>
      <c r="AN367" s="60">
        <f t="shared" si="158"/>
        <v>14453</v>
      </c>
      <c r="AO367" s="43">
        <f t="shared" si="159"/>
        <v>4.6442910472681925E-2</v>
      </c>
      <c r="AP367" s="66">
        <f t="shared" si="160"/>
        <v>-180.24493554447855</v>
      </c>
      <c r="AQ367" s="18">
        <v>0</v>
      </c>
      <c r="AR367" s="66">
        <f t="shared" si="161"/>
        <v>14453</v>
      </c>
      <c r="AS367" s="38">
        <f t="shared" si="162"/>
        <v>510</v>
      </c>
      <c r="AT367" s="38">
        <f t="shared" si="163"/>
        <v>786.30000000000007</v>
      </c>
      <c r="AU367" s="66">
        <f t="shared" si="164"/>
        <v>17824</v>
      </c>
      <c r="AV367" s="20">
        <f t="shared" si="165"/>
        <v>17824</v>
      </c>
      <c r="AX367" s="65">
        <f t="shared" si="166"/>
        <v>1</v>
      </c>
    </row>
    <row r="368" spans="1:50" ht="15" customHeight="1">
      <c r="A368" s="2">
        <v>36</v>
      </c>
      <c r="B368" s="2">
        <v>100</v>
      </c>
      <c r="C368" s="1" t="s">
        <v>63</v>
      </c>
      <c r="D368" s="35">
        <v>72573</v>
      </c>
      <c r="E368" s="66">
        <v>0</v>
      </c>
      <c r="F368" s="7">
        <v>236</v>
      </c>
      <c r="G368" s="66">
        <v>210</v>
      </c>
      <c r="H368" s="63">
        <v>1.694</v>
      </c>
      <c r="I368" s="65"/>
      <c r="J368" s="73">
        <f t="shared" si="140"/>
        <v>0</v>
      </c>
      <c r="K368" s="65">
        <v>40</v>
      </c>
      <c r="L368" s="65">
        <v>206</v>
      </c>
      <c r="M368" s="61">
        <v>25</v>
      </c>
      <c r="N368" s="41">
        <f t="shared" si="141"/>
        <v>19.417499999999997</v>
      </c>
      <c r="O368" s="41">
        <f t="shared" si="142"/>
        <v>12.135899999999999</v>
      </c>
      <c r="P368" s="3">
        <v>534</v>
      </c>
      <c r="Q368" s="3">
        <v>490</v>
      </c>
      <c r="R368" s="3">
        <v>341</v>
      </c>
      <c r="S368" s="3">
        <v>264</v>
      </c>
      <c r="T368" s="75">
        <v>236</v>
      </c>
      <c r="U368" s="74">
        <f t="shared" si="143"/>
        <v>534</v>
      </c>
      <c r="V368" s="42">
        <f t="shared" si="144"/>
        <v>60.67</v>
      </c>
      <c r="W368" s="68">
        <v>59000</v>
      </c>
      <c r="X368" s="69">
        <v>50000</v>
      </c>
      <c r="Y368" s="8">
        <v>6.0572894546229561</v>
      </c>
      <c r="Z368" s="37">
        <f t="shared" si="145"/>
        <v>38.961300000000001</v>
      </c>
      <c r="AA368" s="65">
        <f t="shared" si="146"/>
        <v>0</v>
      </c>
      <c r="AB368" s="34">
        <f t="shared" si="147"/>
        <v>0.43202299999999999</v>
      </c>
      <c r="AC368" s="34" t="str">
        <f t="shared" si="148"/>
        <v/>
      </c>
      <c r="AD368" s="65" t="str">
        <f t="shared" si="149"/>
        <v/>
      </c>
      <c r="AE368" s="65">
        <f t="shared" si="150"/>
        <v>450.37</v>
      </c>
      <c r="AF368" s="65">
        <f t="shared" si="151"/>
        <v>450.37</v>
      </c>
      <c r="AG368" s="65">
        <f t="shared" si="167"/>
        <v>0</v>
      </c>
      <c r="AH368" s="34" t="str">
        <f t="shared" si="152"/>
        <v/>
      </c>
      <c r="AI368" s="34" t="str">
        <f t="shared" si="153"/>
        <v/>
      </c>
      <c r="AJ368" s="65" t="str">
        <f t="shared" si="154"/>
        <v/>
      </c>
      <c r="AK368" s="37" t="str">
        <f t="shared" si="155"/>
        <v/>
      </c>
      <c r="AL368" s="14">
        <f t="shared" si="156"/>
        <v>450.37</v>
      </c>
      <c r="AM368" s="42">
        <f t="shared" si="157"/>
        <v>502.41</v>
      </c>
      <c r="AN368" s="60">
        <f t="shared" si="158"/>
        <v>80017</v>
      </c>
      <c r="AO368" s="43">
        <f t="shared" si="159"/>
        <v>4.6442910472681925E-2</v>
      </c>
      <c r="AP368" s="66">
        <f t="shared" si="160"/>
        <v>345.72102555864427</v>
      </c>
      <c r="AQ368" s="18">
        <v>0</v>
      </c>
      <c r="AR368" s="66">
        <f t="shared" si="161"/>
        <v>72919</v>
      </c>
      <c r="AS368" s="38">
        <f t="shared" si="162"/>
        <v>2100</v>
      </c>
      <c r="AT368" s="38">
        <f t="shared" si="163"/>
        <v>2500</v>
      </c>
      <c r="AU368" s="66">
        <f t="shared" si="164"/>
        <v>70473</v>
      </c>
      <c r="AV368" s="20">
        <f t="shared" si="165"/>
        <v>72919</v>
      </c>
      <c r="AX368" s="65">
        <f t="shared" si="166"/>
        <v>1</v>
      </c>
    </row>
    <row r="369" spans="1:50" ht="15" customHeight="1">
      <c r="A369" s="2">
        <v>36</v>
      </c>
      <c r="B369" s="2">
        <v>1100</v>
      </c>
      <c r="C369" s="1" t="s">
        <v>383</v>
      </c>
      <c r="D369" s="35">
        <v>4298848</v>
      </c>
      <c r="E369" s="66">
        <v>0</v>
      </c>
      <c r="F369" s="7">
        <v>6424</v>
      </c>
      <c r="G369" s="66">
        <v>6138</v>
      </c>
      <c r="H369" s="63">
        <v>2.0819999999999999</v>
      </c>
      <c r="I369" s="65">
        <v>3032</v>
      </c>
      <c r="J369" s="73">
        <f t="shared" si="140"/>
        <v>0.49399999999999999</v>
      </c>
      <c r="K369" s="65">
        <v>450</v>
      </c>
      <c r="L369" s="65">
        <v>3115</v>
      </c>
      <c r="M369" s="61">
        <v>1387</v>
      </c>
      <c r="N369" s="41">
        <f t="shared" si="141"/>
        <v>14.446200000000001</v>
      </c>
      <c r="O369" s="41">
        <f t="shared" si="142"/>
        <v>44.526499999999999</v>
      </c>
      <c r="P369" s="3">
        <v>8555</v>
      </c>
      <c r="Q369" s="3">
        <v>8417</v>
      </c>
      <c r="R369" s="3">
        <v>8325</v>
      </c>
      <c r="S369" s="3">
        <v>6703</v>
      </c>
      <c r="T369" s="74">
        <v>6424</v>
      </c>
      <c r="U369" s="74">
        <f t="shared" si="143"/>
        <v>8555</v>
      </c>
      <c r="V369" s="42">
        <f t="shared" si="144"/>
        <v>28.25</v>
      </c>
      <c r="W369" s="68">
        <v>3132422</v>
      </c>
      <c r="X369" s="69">
        <v>2791445</v>
      </c>
      <c r="Y369" s="8">
        <v>6.5249051346956044</v>
      </c>
      <c r="Z369" s="37">
        <f t="shared" si="145"/>
        <v>984.53539999999998</v>
      </c>
      <c r="AA369" s="65">
        <f t="shared" si="146"/>
        <v>0</v>
      </c>
      <c r="AB369" s="34">
        <f t="shared" si="147"/>
        <v>0.43202299999999999</v>
      </c>
      <c r="AC369" s="34" t="str">
        <f t="shared" si="148"/>
        <v/>
      </c>
      <c r="AD369" s="65" t="str">
        <f t="shared" si="149"/>
        <v/>
      </c>
      <c r="AE369" s="65" t="str">
        <f t="shared" si="150"/>
        <v/>
      </c>
      <c r="AF369" s="65" t="str">
        <f t="shared" si="151"/>
        <v/>
      </c>
      <c r="AG369" s="65">
        <f t="shared" si="167"/>
        <v>1068.81359398</v>
      </c>
      <c r="AH369" s="34" t="str">
        <f t="shared" si="152"/>
        <v/>
      </c>
      <c r="AI369" s="34" t="str">
        <f t="shared" si="153"/>
        <v/>
      </c>
      <c r="AJ369" s="65" t="str">
        <f t="shared" si="154"/>
        <v/>
      </c>
      <c r="AK369" s="37" t="str">
        <f t="shared" si="155"/>
        <v/>
      </c>
      <c r="AL369" s="14">
        <f t="shared" si="156"/>
        <v>1068.81</v>
      </c>
      <c r="AM369" s="42">
        <f t="shared" si="157"/>
        <v>1192.31</v>
      </c>
      <c r="AN369" s="60">
        <f t="shared" si="158"/>
        <v>5965120</v>
      </c>
      <c r="AO369" s="43">
        <f t="shared" si="159"/>
        <v>4.6442910472681925E-2</v>
      </c>
      <c r="AP369" s="66">
        <f t="shared" si="160"/>
        <v>77386.521319136664</v>
      </c>
      <c r="AQ369" s="18">
        <v>0</v>
      </c>
      <c r="AR369" s="66">
        <f t="shared" si="161"/>
        <v>4376235</v>
      </c>
      <c r="AS369" s="38">
        <f t="shared" si="162"/>
        <v>61380</v>
      </c>
      <c r="AT369" s="38">
        <f t="shared" si="163"/>
        <v>139572.25</v>
      </c>
      <c r="AU369" s="66">
        <f t="shared" si="164"/>
        <v>4237468</v>
      </c>
      <c r="AV369" s="20">
        <f t="shared" si="165"/>
        <v>4376235</v>
      </c>
      <c r="AX369" s="65">
        <f t="shared" si="166"/>
        <v>1</v>
      </c>
    </row>
    <row r="370" spans="1:50" ht="15" customHeight="1">
      <c r="A370" s="2">
        <v>36</v>
      </c>
      <c r="B370" s="2">
        <v>1300</v>
      </c>
      <c r="C370" s="1" t="s">
        <v>462</v>
      </c>
      <c r="D370" s="35">
        <v>248558</v>
      </c>
      <c r="E370" s="66">
        <v>0</v>
      </c>
      <c r="F370" s="7">
        <v>647</v>
      </c>
      <c r="G370" s="66">
        <v>616</v>
      </c>
      <c r="H370" s="63">
        <v>2.1589999999999998</v>
      </c>
      <c r="I370" s="65">
        <v>233</v>
      </c>
      <c r="J370" s="73">
        <f t="shared" si="140"/>
        <v>0.37819999999999998</v>
      </c>
      <c r="K370" s="65">
        <v>31</v>
      </c>
      <c r="L370" s="65">
        <v>301</v>
      </c>
      <c r="M370" s="61">
        <v>136</v>
      </c>
      <c r="N370" s="41">
        <f t="shared" si="141"/>
        <v>10.298999999999999</v>
      </c>
      <c r="O370" s="41">
        <f t="shared" si="142"/>
        <v>45.182699999999997</v>
      </c>
      <c r="P370" s="3">
        <v>824</v>
      </c>
      <c r="Q370" s="3">
        <v>918</v>
      </c>
      <c r="R370" s="3">
        <v>838</v>
      </c>
      <c r="S370" s="3">
        <v>680</v>
      </c>
      <c r="T370" s="75">
        <v>647</v>
      </c>
      <c r="U370" s="74">
        <f t="shared" si="143"/>
        <v>918</v>
      </c>
      <c r="V370" s="42">
        <f t="shared" si="144"/>
        <v>32.9</v>
      </c>
      <c r="W370" s="68">
        <v>199199</v>
      </c>
      <c r="X370" s="69">
        <v>120645</v>
      </c>
      <c r="Y370" s="8">
        <v>1.1870174688068054</v>
      </c>
      <c r="Z370" s="37">
        <f t="shared" si="145"/>
        <v>545.06359999999995</v>
      </c>
      <c r="AA370" s="65">
        <f t="shared" si="146"/>
        <v>0</v>
      </c>
      <c r="AB370" s="34">
        <f t="shared" si="147"/>
        <v>0.43202299999999999</v>
      </c>
      <c r="AC370" s="34" t="str">
        <f t="shared" si="148"/>
        <v/>
      </c>
      <c r="AD370" s="65" t="str">
        <f t="shared" si="149"/>
        <v/>
      </c>
      <c r="AE370" s="65">
        <f t="shared" si="150"/>
        <v>599.37199999999996</v>
      </c>
      <c r="AF370" s="65">
        <f t="shared" si="151"/>
        <v>599.37199999999996</v>
      </c>
      <c r="AG370" s="65">
        <f t="shared" si="167"/>
        <v>0</v>
      </c>
      <c r="AH370" s="34" t="str">
        <f t="shared" si="152"/>
        <v/>
      </c>
      <c r="AI370" s="34" t="str">
        <f t="shared" si="153"/>
        <v/>
      </c>
      <c r="AJ370" s="65" t="str">
        <f t="shared" si="154"/>
        <v/>
      </c>
      <c r="AK370" s="37" t="str">
        <f t="shared" si="155"/>
        <v/>
      </c>
      <c r="AL370" s="14">
        <f t="shared" si="156"/>
        <v>599.37</v>
      </c>
      <c r="AM370" s="42">
        <f t="shared" si="157"/>
        <v>668.63</v>
      </c>
      <c r="AN370" s="60">
        <f t="shared" si="158"/>
        <v>325818</v>
      </c>
      <c r="AO370" s="43">
        <f t="shared" si="159"/>
        <v>4.6442910472681925E-2</v>
      </c>
      <c r="AP370" s="66">
        <f t="shared" si="160"/>
        <v>3588.1792631194057</v>
      </c>
      <c r="AQ370" s="18">
        <v>0</v>
      </c>
      <c r="AR370" s="66">
        <f t="shared" si="161"/>
        <v>252146</v>
      </c>
      <c r="AS370" s="38">
        <f t="shared" si="162"/>
        <v>6160</v>
      </c>
      <c r="AT370" s="38">
        <f t="shared" si="163"/>
        <v>6032.25</v>
      </c>
      <c r="AU370" s="66">
        <f t="shared" si="164"/>
        <v>242526</v>
      </c>
      <c r="AV370" s="20">
        <f t="shared" si="165"/>
        <v>252146</v>
      </c>
      <c r="AX370" s="65">
        <f t="shared" si="166"/>
        <v>1</v>
      </c>
    </row>
    <row r="371" spans="1:50" ht="15" customHeight="1">
      <c r="A371" s="2">
        <v>36</v>
      </c>
      <c r="B371" s="2">
        <v>1800</v>
      </c>
      <c r="C371" s="1" t="s">
        <v>529</v>
      </c>
      <c r="D371" s="35">
        <v>10766</v>
      </c>
      <c r="E371" s="66">
        <v>0</v>
      </c>
      <c r="F371" s="7">
        <v>56</v>
      </c>
      <c r="G371" s="66">
        <v>53</v>
      </c>
      <c r="H371" s="63">
        <v>1.893</v>
      </c>
      <c r="I371" s="65"/>
      <c r="J371" s="73">
        <f t="shared" si="140"/>
        <v>0</v>
      </c>
      <c r="K371" s="65">
        <v>15</v>
      </c>
      <c r="L371" s="65">
        <v>37</v>
      </c>
      <c r="M371" s="61">
        <v>5</v>
      </c>
      <c r="N371" s="41">
        <f t="shared" si="141"/>
        <v>40.540500000000002</v>
      </c>
      <c r="O371" s="41">
        <f t="shared" si="142"/>
        <v>13.513500000000001</v>
      </c>
      <c r="P371" s="3">
        <v>118</v>
      </c>
      <c r="Q371" s="3">
        <v>129</v>
      </c>
      <c r="R371" s="3">
        <v>100</v>
      </c>
      <c r="S371" s="3">
        <v>78</v>
      </c>
      <c r="T371" s="75">
        <v>56</v>
      </c>
      <c r="U371" s="74">
        <f t="shared" si="143"/>
        <v>129</v>
      </c>
      <c r="V371" s="42">
        <f t="shared" si="144"/>
        <v>58.91</v>
      </c>
      <c r="W371" s="68">
        <v>26639</v>
      </c>
      <c r="X371" s="69">
        <v>2251</v>
      </c>
      <c r="Y371" s="8">
        <v>3.0307422273771154</v>
      </c>
      <c r="Z371" s="37">
        <f t="shared" si="145"/>
        <v>18.4773</v>
      </c>
      <c r="AA371" s="65">
        <f t="shared" si="146"/>
        <v>200</v>
      </c>
      <c r="AB371" s="34">
        <f t="shared" si="147"/>
        <v>0.43202299999999999</v>
      </c>
      <c r="AC371" s="34" t="str">
        <f t="shared" si="148"/>
        <v/>
      </c>
      <c r="AD371" s="65" t="str">
        <f t="shared" si="149"/>
        <v/>
      </c>
      <c r="AE371" s="65">
        <f t="shared" si="150"/>
        <v>610</v>
      </c>
      <c r="AF371" s="65">
        <f t="shared" si="151"/>
        <v>610</v>
      </c>
      <c r="AG371" s="65">
        <f t="shared" si="167"/>
        <v>0</v>
      </c>
      <c r="AH371" s="34" t="str">
        <f t="shared" si="152"/>
        <v/>
      </c>
      <c r="AI371" s="34" t="str">
        <f t="shared" si="153"/>
        <v/>
      </c>
      <c r="AJ371" s="65" t="str">
        <f t="shared" si="154"/>
        <v/>
      </c>
      <c r="AK371" s="37" t="str">
        <f t="shared" si="155"/>
        <v/>
      </c>
      <c r="AL371" s="14">
        <f t="shared" si="156"/>
        <v>610</v>
      </c>
      <c r="AM371" s="42">
        <f t="shared" si="157"/>
        <v>680.49</v>
      </c>
      <c r="AN371" s="60">
        <f t="shared" si="158"/>
        <v>24557</v>
      </c>
      <c r="AO371" s="43">
        <f t="shared" si="159"/>
        <v>4.6442910472681925E-2</v>
      </c>
      <c r="AP371" s="66">
        <f t="shared" si="160"/>
        <v>640.49417832875645</v>
      </c>
      <c r="AQ371" s="18">
        <v>0</v>
      </c>
      <c r="AR371" s="66">
        <f t="shared" si="161"/>
        <v>11406</v>
      </c>
      <c r="AS371" s="38">
        <f t="shared" si="162"/>
        <v>530</v>
      </c>
      <c r="AT371" s="38">
        <f t="shared" si="163"/>
        <v>112.55000000000001</v>
      </c>
      <c r="AU371" s="66">
        <f t="shared" si="164"/>
        <v>10653</v>
      </c>
      <c r="AV371" s="20">
        <f t="shared" si="165"/>
        <v>11406</v>
      </c>
      <c r="AX371" s="65">
        <f t="shared" si="166"/>
        <v>1</v>
      </c>
    </row>
    <row r="372" spans="1:50" ht="15" customHeight="1">
      <c r="A372" s="2">
        <v>36</v>
      </c>
      <c r="B372" s="2">
        <v>1900</v>
      </c>
      <c r="C372" s="1" t="s">
        <v>577</v>
      </c>
      <c r="D372" s="35">
        <v>57776</v>
      </c>
      <c r="E372" s="66">
        <v>0</v>
      </c>
      <c r="F372" s="7">
        <v>200</v>
      </c>
      <c r="G372" s="66">
        <v>176</v>
      </c>
      <c r="H372" s="63">
        <v>2.024</v>
      </c>
      <c r="I372" s="65">
        <v>117</v>
      </c>
      <c r="J372" s="73">
        <f t="shared" si="140"/>
        <v>0.66479999999999995</v>
      </c>
      <c r="K372" s="65">
        <v>26</v>
      </c>
      <c r="L372" s="65">
        <v>123</v>
      </c>
      <c r="M372" s="61">
        <v>35</v>
      </c>
      <c r="N372" s="41">
        <f t="shared" si="141"/>
        <v>21.138199999999998</v>
      </c>
      <c r="O372" s="41">
        <f t="shared" si="142"/>
        <v>28.455300000000001</v>
      </c>
      <c r="P372" s="3">
        <v>351</v>
      </c>
      <c r="Q372" s="3">
        <v>312</v>
      </c>
      <c r="R372" s="3">
        <v>283</v>
      </c>
      <c r="S372" s="3">
        <v>230</v>
      </c>
      <c r="T372" s="75">
        <v>200</v>
      </c>
      <c r="U372" s="74">
        <f t="shared" si="143"/>
        <v>351</v>
      </c>
      <c r="V372" s="42">
        <f t="shared" si="144"/>
        <v>49.86</v>
      </c>
      <c r="W372" s="68">
        <v>51647</v>
      </c>
      <c r="X372" s="69">
        <v>58005</v>
      </c>
      <c r="Y372" s="8">
        <v>1.8997995357507449</v>
      </c>
      <c r="Z372" s="37">
        <f t="shared" si="145"/>
        <v>105.2743</v>
      </c>
      <c r="AA372" s="65">
        <f t="shared" si="146"/>
        <v>0</v>
      </c>
      <c r="AB372" s="34">
        <f t="shared" si="147"/>
        <v>0.43202299999999999</v>
      </c>
      <c r="AC372" s="34" t="str">
        <f t="shared" si="148"/>
        <v/>
      </c>
      <c r="AD372" s="65" t="str">
        <f t="shared" si="149"/>
        <v/>
      </c>
      <c r="AE372" s="65">
        <f t="shared" si="150"/>
        <v>437.892</v>
      </c>
      <c r="AF372" s="65">
        <f t="shared" si="151"/>
        <v>437.892</v>
      </c>
      <c r="AG372" s="65">
        <f t="shared" si="167"/>
        <v>0</v>
      </c>
      <c r="AH372" s="34" t="str">
        <f t="shared" si="152"/>
        <v/>
      </c>
      <c r="AI372" s="34" t="str">
        <f t="shared" si="153"/>
        <v/>
      </c>
      <c r="AJ372" s="65" t="str">
        <f t="shared" si="154"/>
        <v/>
      </c>
      <c r="AK372" s="37" t="str">
        <f t="shared" si="155"/>
        <v/>
      </c>
      <c r="AL372" s="14">
        <f t="shared" si="156"/>
        <v>437.89</v>
      </c>
      <c r="AM372" s="42">
        <f t="shared" si="157"/>
        <v>488.49</v>
      </c>
      <c r="AN372" s="60">
        <f t="shared" si="158"/>
        <v>63662</v>
      </c>
      <c r="AO372" s="43">
        <f t="shared" si="159"/>
        <v>4.6442910472681925E-2</v>
      </c>
      <c r="AP372" s="66">
        <f t="shared" si="160"/>
        <v>273.3629710422058</v>
      </c>
      <c r="AQ372" s="18">
        <v>0</v>
      </c>
      <c r="AR372" s="66">
        <f t="shared" si="161"/>
        <v>58049</v>
      </c>
      <c r="AS372" s="38">
        <f t="shared" si="162"/>
        <v>1760</v>
      </c>
      <c r="AT372" s="38">
        <f t="shared" si="163"/>
        <v>2900.25</v>
      </c>
      <c r="AU372" s="66">
        <f t="shared" si="164"/>
        <v>56016</v>
      </c>
      <c r="AV372" s="20">
        <f t="shared" si="165"/>
        <v>58049</v>
      </c>
      <c r="AX372" s="65">
        <f t="shared" si="166"/>
        <v>1</v>
      </c>
    </row>
    <row r="373" spans="1:50" ht="15" customHeight="1">
      <c r="A373" s="2">
        <v>36</v>
      </c>
      <c r="B373" s="2">
        <v>2000</v>
      </c>
      <c r="C373" s="1" t="s">
        <v>638</v>
      </c>
      <c r="D373" s="35">
        <v>56101</v>
      </c>
      <c r="E373" s="66">
        <v>0</v>
      </c>
      <c r="F373" s="7">
        <v>145</v>
      </c>
      <c r="G373" s="66">
        <v>587</v>
      </c>
      <c r="H373" s="63">
        <v>1.9319999999999999</v>
      </c>
      <c r="I373" s="65">
        <v>69</v>
      </c>
      <c r="J373" s="73">
        <f t="shared" si="140"/>
        <v>0.11749999999999999</v>
      </c>
      <c r="K373" s="65">
        <v>72</v>
      </c>
      <c r="L373" s="65">
        <v>323</v>
      </c>
      <c r="M373" s="61">
        <v>121</v>
      </c>
      <c r="N373" s="41">
        <f t="shared" si="141"/>
        <v>22.291</v>
      </c>
      <c r="O373" s="41">
        <f t="shared" si="142"/>
        <v>37.461299999999994</v>
      </c>
      <c r="P373" s="3">
        <v>255</v>
      </c>
      <c r="Q373" s="3">
        <v>237</v>
      </c>
      <c r="R373" s="3">
        <v>199</v>
      </c>
      <c r="S373" s="3">
        <v>188</v>
      </c>
      <c r="T373" s="75">
        <v>145</v>
      </c>
      <c r="U373" s="74">
        <f t="shared" si="143"/>
        <v>255</v>
      </c>
      <c r="V373" s="42">
        <f t="shared" si="144"/>
        <v>0</v>
      </c>
      <c r="W373" s="68">
        <v>691605</v>
      </c>
      <c r="X373" s="69">
        <v>244003</v>
      </c>
      <c r="Y373" s="8">
        <v>0.14589565665941309</v>
      </c>
      <c r="Z373" s="37">
        <f t="shared" si="145"/>
        <v>993.86099999999999</v>
      </c>
      <c r="AA373" s="65">
        <f t="shared" si="146"/>
        <v>0</v>
      </c>
      <c r="AB373" s="34">
        <f t="shared" si="147"/>
        <v>0.43202299999999999</v>
      </c>
      <c r="AC373" s="34" t="str">
        <f t="shared" si="148"/>
        <v/>
      </c>
      <c r="AD373" s="65" t="str">
        <f t="shared" si="149"/>
        <v/>
      </c>
      <c r="AE373" s="65">
        <f t="shared" si="150"/>
        <v>588.72900000000004</v>
      </c>
      <c r="AF373" s="65">
        <f t="shared" si="151"/>
        <v>588.72900000000004</v>
      </c>
      <c r="AG373" s="65">
        <f t="shared" si="167"/>
        <v>0</v>
      </c>
      <c r="AH373" s="34" t="str">
        <f t="shared" si="152"/>
        <v/>
      </c>
      <c r="AI373" s="34" t="str">
        <f t="shared" si="153"/>
        <v/>
      </c>
      <c r="AJ373" s="65" t="str">
        <f t="shared" si="154"/>
        <v/>
      </c>
      <c r="AK373" s="37" t="str">
        <f t="shared" si="155"/>
        <v/>
      </c>
      <c r="AL373" s="14">
        <f t="shared" si="156"/>
        <v>588.73</v>
      </c>
      <c r="AM373" s="42">
        <f t="shared" si="157"/>
        <v>656.76</v>
      </c>
      <c r="AN373" s="60">
        <f t="shared" si="158"/>
        <v>86729</v>
      </c>
      <c r="AO373" s="43">
        <f t="shared" si="159"/>
        <v>4.6442910472681925E-2</v>
      </c>
      <c r="AP373" s="66">
        <f t="shared" si="160"/>
        <v>1422.4534619573019</v>
      </c>
      <c r="AQ373" s="18">
        <v>0</v>
      </c>
      <c r="AR373" s="66">
        <f t="shared" si="161"/>
        <v>57523</v>
      </c>
      <c r="AS373" s="38">
        <f t="shared" si="162"/>
        <v>5870</v>
      </c>
      <c r="AT373" s="38">
        <f t="shared" si="163"/>
        <v>12200.150000000001</v>
      </c>
      <c r="AU373" s="66">
        <f t="shared" si="164"/>
        <v>50231</v>
      </c>
      <c r="AV373" s="20">
        <f t="shared" si="165"/>
        <v>57523</v>
      </c>
      <c r="AX373" s="65">
        <f t="shared" si="166"/>
        <v>1</v>
      </c>
    </row>
    <row r="374" spans="1:50" ht="15" customHeight="1">
      <c r="A374" s="2">
        <v>37</v>
      </c>
      <c r="B374" s="2">
        <v>100</v>
      </c>
      <c r="C374" s="1" t="s">
        <v>55</v>
      </c>
      <c r="D374" s="35">
        <v>53237</v>
      </c>
      <c r="E374" s="66">
        <v>0</v>
      </c>
      <c r="F374" s="7">
        <v>168</v>
      </c>
      <c r="G374" s="66">
        <v>150</v>
      </c>
      <c r="H374" s="63">
        <v>1.948</v>
      </c>
      <c r="I374" s="65">
        <v>52</v>
      </c>
      <c r="J374" s="73">
        <f t="shared" si="140"/>
        <v>0.34670000000000001</v>
      </c>
      <c r="K374" s="65">
        <v>55</v>
      </c>
      <c r="L374" s="65">
        <v>138</v>
      </c>
      <c r="M374" s="61">
        <v>29</v>
      </c>
      <c r="N374" s="41">
        <f t="shared" si="141"/>
        <v>39.8551</v>
      </c>
      <c r="O374" s="41">
        <f t="shared" si="142"/>
        <v>21.014499999999998</v>
      </c>
      <c r="P374" s="3">
        <v>263</v>
      </c>
      <c r="Q374" s="3">
        <v>290</v>
      </c>
      <c r="R374" s="3">
        <v>247</v>
      </c>
      <c r="S374" s="3">
        <v>205</v>
      </c>
      <c r="T374" s="75">
        <v>168</v>
      </c>
      <c r="U374" s="74">
        <f t="shared" si="143"/>
        <v>290</v>
      </c>
      <c r="V374" s="42">
        <f t="shared" si="144"/>
        <v>48.28</v>
      </c>
      <c r="W374" s="68">
        <v>114327</v>
      </c>
      <c r="X374" s="69">
        <v>61043</v>
      </c>
      <c r="Y374" s="8">
        <v>0.39961999823937411</v>
      </c>
      <c r="Z374" s="37">
        <f t="shared" si="145"/>
        <v>420.39940000000001</v>
      </c>
      <c r="AA374" s="65">
        <f t="shared" si="146"/>
        <v>0</v>
      </c>
      <c r="AB374" s="34">
        <f t="shared" si="147"/>
        <v>0.43202299999999999</v>
      </c>
      <c r="AC374" s="34" t="str">
        <f t="shared" si="148"/>
        <v/>
      </c>
      <c r="AD374" s="65" t="str">
        <f t="shared" si="149"/>
        <v/>
      </c>
      <c r="AE374" s="65">
        <f t="shared" si="150"/>
        <v>428.35</v>
      </c>
      <c r="AF374" s="65">
        <f t="shared" si="151"/>
        <v>428.35</v>
      </c>
      <c r="AG374" s="65">
        <f t="shared" si="167"/>
        <v>0</v>
      </c>
      <c r="AH374" s="34" t="str">
        <f t="shared" si="152"/>
        <v/>
      </c>
      <c r="AI374" s="34" t="str">
        <f t="shared" si="153"/>
        <v/>
      </c>
      <c r="AJ374" s="65" t="str">
        <f t="shared" si="154"/>
        <v/>
      </c>
      <c r="AK374" s="37" t="str">
        <f t="shared" si="155"/>
        <v/>
      </c>
      <c r="AL374" s="14">
        <f t="shared" si="156"/>
        <v>428.35</v>
      </c>
      <c r="AM374" s="42">
        <f t="shared" si="157"/>
        <v>477.85</v>
      </c>
      <c r="AN374" s="60">
        <f t="shared" si="158"/>
        <v>22286</v>
      </c>
      <c r="AO374" s="43">
        <f t="shared" si="159"/>
        <v>4.6442910472681925E-2</v>
      </c>
      <c r="AP374" s="66">
        <f t="shared" si="160"/>
        <v>-1437.4545220399782</v>
      </c>
      <c r="AQ374" s="18">
        <v>0</v>
      </c>
      <c r="AR374" s="66">
        <f t="shared" si="161"/>
        <v>22286</v>
      </c>
      <c r="AS374" s="38">
        <f t="shared" si="162"/>
        <v>1500</v>
      </c>
      <c r="AT374" s="38">
        <f t="shared" si="163"/>
        <v>3052.15</v>
      </c>
      <c r="AU374" s="66">
        <f t="shared" si="164"/>
        <v>51737</v>
      </c>
      <c r="AV374" s="20">
        <f t="shared" si="165"/>
        <v>51737</v>
      </c>
      <c r="AX374" s="65">
        <f t="shared" si="166"/>
        <v>1</v>
      </c>
    </row>
    <row r="375" spans="1:50" ht="15" customHeight="1">
      <c r="A375" s="2">
        <v>37</v>
      </c>
      <c r="B375" s="2">
        <v>200</v>
      </c>
      <c r="C375" s="1" t="s">
        <v>84</v>
      </c>
      <c r="D375" s="35">
        <v>57596</v>
      </c>
      <c r="E375" s="66">
        <v>0</v>
      </c>
      <c r="F375" s="7">
        <v>175</v>
      </c>
      <c r="G375" s="66">
        <v>155</v>
      </c>
      <c r="H375" s="63">
        <v>1.89</v>
      </c>
      <c r="I375" s="65">
        <v>31</v>
      </c>
      <c r="J375" s="73">
        <f t="shared" si="140"/>
        <v>0.2</v>
      </c>
      <c r="K375" s="65">
        <v>59</v>
      </c>
      <c r="L375" s="65">
        <v>102</v>
      </c>
      <c r="M375" s="61">
        <v>28</v>
      </c>
      <c r="N375" s="41">
        <f t="shared" si="141"/>
        <v>57.8431</v>
      </c>
      <c r="O375" s="41">
        <f t="shared" si="142"/>
        <v>27.450999999999997</v>
      </c>
      <c r="P375" s="3">
        <v>311</v>
      </c>
      <c r="Q375" s="3">
        <v>329</v>
      </c>
      <c r="R375" s="3">
        <v>251</v>
      </c>
      <c r="S375" s="3">
        <v>210</v>
      </c>
      <c r="T375" s="75">
        <v>175</v>
      </c>
      <c r="U375" s="74">
        <f t="shared" si="143"/>
        <v>329</v>
      </c>
      <c r="V375" s="42">
        <f t="shared" si="144"/>
        <v>52.89</v>
      </c>
      <c r="W375" s="68">
        <v>40636</v>
      </c>
      <c r="X375" s="69">
        <v>97002</v>
      </c>
      <c r="Y375" s="8">
        <v>0.51786880865857299</v>
      </c>
      <c r="Z375" s="37">
        <f t="shared" si="145"/>
        <v>337.92340000000002</v>
      </c>
      <c r="AA375" s="65">
        <f t="shared" si="146"/>
        <v>0</v>
      </c>
      <c r="AB375" s="34">
        <f t="shared" si="147"/>
        <v>0.43202299999999999</v>
      </c>
      <c r="AC375" s="34" t="str">
        <f t="shared" si="148"/>
        <v/>
      </c>
      <c r="AD375" s="65" t="str">
        <f t="shared" si="149"/>
        <v/>
      </c>
      <c r="AE375" s="65">
        <f t="shared" si="150"/>
        <v>430.185</v>
      </c>
      <c r="AF375" s="65">
        <f t="shared" si="151"/>
        <v>430.185</v>
      </c>
      <c r="AG375" s="65">
        <f t="shared" si="167"/>
        <v>0</v>
      </c>
      <c r="AH375" s="34" t="str">
        <f t="shared" si="152"/>
        <v/>
      </c>
      <c r="AI375" s="34" t="str">
        <f t="shared" si="153"/>
        <v/>
      </c>
      <c r="AJ375" s="65" t="str">
        <f t="shared" si="154"/>
        <v/>
      </c>
      <c r="AK375" s="37" t="str">
        <f t="shared" si="155"/>
        <v/>
      </c>
      <c r="AL375" s="14">
        <f t="shared" si="156"/>
        <v>430.19</v>
      </c>
      <c r="AM375" s="42">
        <f t="shared" si="157"/>
        <v>479.9</v>
      </c>
      <c r="AN375" s="60">
        <f t="shared" si="158"/>
        <v>56829</v>
      </c>
      <c r="AO375" s="43">
        <f t="shared" si="159"/>
        <v>4.6442910472681925E-2</v>
      </c>
      <c r="AP375" s="66">
        <f t="shared" si="160"/>
        <v>-35.621712332547034</v>
      </c>
      <c r="AQ375" s="18">
        <v>0</v>
      </c>
      <c r="AR375" s="66">
        <f t="shared" si="161"/>
        <v>56829</v>
      </c>
      <c r="AS375" s="38">
        <f t="shared" si="162"/>
        <v>1550</v>
      </c>
      <c r="AT375" s="38">
        <f t="shared" si="163"/>
        <v>4850.1000000000004</v>
      </c>
      <c r="AU375" s="66">
        <f t="shared" si="164"/>
        <v>56046</v>
      </c>
      <c r="AV375" s="20">
        <f t="shared" si="165"/>
        <v>56829</v>
      </c>
      <c r="AX375" s="65">
        <f t="shared" si="166"/>
        <v>1</v>
      </c>
    </row>
    <row r="376" spans="1:50" ht="15" customHeight="1">
      <c r="A376" s="2">
        <v>37</v>
      </c>
      <c r="B376" s="2">
        <v>300</v>
      </c>
      <c r="C376" s="1" t="s">
        <v>188</v>
      </c>
      <c r="D376" s="35">
        <v>600958</v>
      </c>
      <c r="E376" s="66">
        <v>0</v>
      </c>
      <c r="F376" s="7">
        <v>1540</v>
      </c>
      <c r="G376" s="66">
        <v>1455</v>
      </c>
      <c r="H376" s="63">
        <v>2.0640000000000001</v>
      </c>
      <c r="I376" s="65">
        <v>782</v>
      </c>
      <c r="J376" s="73">
        <f t="shared" si="140"/>
        <v>0.53749999999999998</v>
      </c>
      <c r="K376" s="65">
        <v>258</v>
      </c>
      <c r="L376" s="65">
        <v>847</v>
      </c>
      <c r="M376" s="61">
        <v>307</v>
      </c>
      <c r="N376" s="41">
        <f t="shared" si="141"/>
        <v>30.4604</v>
      </c>
      <c r="O376" s="41">
        <f t="shared" si="142"/>
        <v>36.245600000000003</v>
      </c>
      <c r="P376" s="3">
        <v>1699</v>
      </c>
      <c r="Q376" s="3">
        <v>1901</v>
      </c>
      <c r="R376" s="3">
        <v>1626</v>
      </c>
      <c r="S376" s="3">
        <v>1539</v>
      </c>
      <c r="T376" s="74">
        <v>1540</v>
      </c>
      <c r="U376" s="74">
        <f t="shared" si="143"/>
        <v>1901</v>
      </c>
      <c r="V376" s="42">
        <f t="shared" si="144"/>
        <v>23.46</v>
      </c>
      <c r="W376" s="68">
        <v>672804</v>
      </c>
      <c r="X376" s="69">
        <v>1144926</v>
      </c>
      <c r="Y376" s="8">
        <v>1.4746585698466557</v>
      </c>
      <c r="Z376" s="37">
        <f t="shared" si="145"/>
        <v>1044.3095000000001</v>
      </c>
      <c r="AA376" s="65">
        <f t="shared" si="146"/>
        <v>0</v>
      </c>
      <c r="AB376" s="34">
        <f t="shared" si="147"/>
        <v>0.43202299999999999</v>
      </c>
      <c r="AC376" s="34" t="str">
        <f t="shared" si="148"/>
        <v/>
      </c>
      <c r="AD376" s="65" t="str">
        <f t="shared" si="149"/>
        <v/>
      </c>
      <c r="AE376" s="65">
        <f t="shared" si="150"/>
        <v>907.28499999999997</v>
      </c>
      <c r="AF376" s="65">
        <f t="shared" si="151"/>
        <v>630</v>
      </c>
      <c r="AG376" s="65">
        <f t="shared" si="167"/>
        <v>0</v>
      </c>
      <c r="AH376" s="34" t="str">
        <f t="shared" si="152"/>
        <v/>
      </c>
      <c r="AI376" s="34" t="str">
        <f t="shared" si="153"/>
        <v/>
      </c>
      <c r="AJ376" s="65" t="str">
        <f t="shared" si="154"/>
        <v/>
      </c>
      <c r="AK376" s="37" t="str">
        <f t="shared" si="155"/>
        <v/>
      </c>
      <c r="AL376" s="14">
        <f t="shared" si="156"/>
        <v>630</v>
      </c>
      <c r="AM376" s="42">
        <f t="shared" si="157"/>
        <v>702.8</v>
      </c>
      <c r="AN376" s="60">
        <f t="shared" si="158"/>
        <v>731907</v>
      </c>
      <c r="AO376" s="43">
        <f t="shared" si="159"/>
        <v>4.6442910472681925E-2</v>
      </c>
      <c r="AP376" s="66">
        <f t="shared" si="160"/>
        <v>6081.6526834872257</v>
      </c>
      <c r="AQ376" s="18">
        <v>0</v>
      </c>
      <c r="AR376" s="66">
        <f t="shared" si="161"/>
        <v>607040</v>
      </c>
      <c r="AS376" s="38">
        <f t="shared" si="162"/>
        <v>14550</v>
      </c>
      <c r="AT376" s="38">
        <f t="shared" si="163"/>
        <v>57246.3</v>
      </c>
      <c r="AU376" s="66">
        <f t="shared" si="164"/>
        <v>586408</v>
      </c>
      <c r="AV376" s="20">
        <f t="shared" si="165"/>
        <v>607040</v>
      </c>
      <c r="AX376" s="65">
        <f t="shared" si="166"/>
        <v>1</v>
      </c>
    </row>
    <row r="377" spans="1:50" ht="15" customHeight="1">
      <c r="A377" s="2">
        <v>37</v>
      </c>
      <c r="B377" s="2">
        <v>400</v>
      </c>
      <c r="C377" s="1" t="s">
        <v>469</v>
      </c>
      <c r="D377" s="35">
        <v>6933</v>
      </c>
      <c r="E377" s="66">
        <v>0</v>
      </c>
      <c r="F377" s="7">
        <v>47</v>
      </c>
      <c r="G377" s="66">
        <v>37</v>
      </c>
      <c r="H377" s="63">
        <v>2.4670000000000001</v>
      </c>
      <c r="I377" s="65"/>
      <c r="J377" s="73">
        <f t="shared" si="140"/>
        <v>0</v>
      </c>
      <c r="K377" s="65">
        <v>27</v>
      </c>
      <c r="L377" s="65">
        <v>33</v>
      </c>
      <c r="M377" s="61">
        <v>3</v>
      </c>
      <c r="N377" s="41">
        <f t="shared" si="141"/>
        <v>81.81819999999999</v>
      </c>
      <c r="O377" s="41">
        <f t="shared" si="142"/>
        <v>9.0908999999999995</v>
      </c>
      <c r="P377" s="3">
        <v>75</v>
      </c>
      <c r="Q377" s="3">
        <v>52</v>
      </c>
      <c r="R377" s="3">
        <v>42</v>
      </c>
      <c r="S377" s="3">
        <v>26</v>
      </c>
      <c r="T377" s="75">
        <v>47</v>
      </c>
      <c r="U377" s="74">
        <f t="shared" si="143"/>
        <v>75</v>
      </c>
      <c r="V377" s="42">
        <f t="shared" si="144"/>
        <v>50.67</v>
      </c>
      <c r="W377" s="68">
        <v>23703</v>
      </c>
      <c r="X377" s="69">
        <v>15506</v>
      </c>
      <c r="Y377" s="8">
        <v>0.30401994140513394</v>
      </c>
      <c r="Z377" s="37">
        <f t="shared" si="145"/>
        <v>154.5951</v>
      </c>
      <c r="AA377" s="65">
        <f t="shared" si="146"/>
        <v>0</v>
      </c>
      <c r="AB377" s="34">
        <f t="shared" si="147"/>
        <v>0.43202299999999999</v>
      </c>
      <c r="AC377" s="34" t="str">
        <f t="shared" si="148"/>
        <v/>
      </c>
      <c r="AD377" s="65" t="str">
        <f t="shared" si="149"/>
        <v/>
      </c>
      <c r="AE377" s="65">
        <f t="shared" si="150"/>
        <v>410</v>
      </c>
      <c r="AF377" s="65">
        <f t="shared" si="151"/>
        <v>410</v>
      </c>
      <c r="AG377" s="65">
        <f t="shared" si="167"/>
        <v>0</v>
      </c>
      <c r="AH377" s="34" t="str">
        <f t="shared" si="152"/>
        <v/>
      </c>
      <c r="AI377" s="34" t="str">
        <f t="shared" si="153"/>
        <v/>
      </c>
      <c r="AJ377" s="65" t="str">
        <f t="shared" si="154"/>
        <v/>
      </c>
      <c r="AK377" s="37" t="str">
        <f t="shared" si="155"/>
        <v/>
      </c>
      <c r="AL377" s="14">
        <f t="shared" si="156"/>
        <v>410</v>
      </c>
      <c r="AM377" s="42">
        <f t="shared" si="157"/>
        <v>457.38</v>
      </c>
      <c r="AN377" s="60">
        <f t="shared" si="158"/>
        <v>6683</v>
      </c>
      <c r="AO377" s="43">
        <f t="shared" si="159"/>
        <v>4.6442910472681925E-2</v>
      </c>
      <c r="AP377" s="66">
        <f t="shared" si="160"/>
        <v>-11.610727618170481</v>
      </c>
      <c r="AQ377" s="18">
        <v>0</v>
      </c>
      <c r="AR377" s="66">
        <f t="shared" si="161"/>
        <v>6683</v>
      </c>
      <c r="AS377" s="38">
        <f t="shared" si="162"/>
        <v>370</v>
      </c>
      <c r="AT377" s="38">
        <f t="shared" si="163"/>
        <v>775.30000000000007</v>
      </c>
      <c r="AU377" s="66">
        <f t="shared" si="164"/>
        <v>6563</v>
      </c>
      <c r="AV377" s="20">
        <f t="shared" si="165"/>
        <v>6683</v>
      </c>
      <c r="AX377" s="65">
        <f t="shared" si="166"/>
        <v>1</v>
      </c>
    </row>
    <row r="378" spans="1:50" ht="15" customHeight="1">
      <c r="A378" s="2">
        <v>37</v>
      </c>
      <c r="B378" s="2">
        <v>500</v>
      </c>
      <c r="C378" s="1" t="s">
        <v>477</v>
      </c>
      <c r="D378" s="35">
        <v>753797</v>
      </c>
      <c r="E378" s="66">
        <v>0</v>
      </c>
      <c r="F378" s="7">
        <v>1551</v>
      </c>
      <c r="G378" s="66">
        <v>1459</v>
      </c>
      <c r="H378" s="63">
        <v>1.895</v>
      </c>
      <c r="I378" s="65">
        <v>694</v>
      </c>
      <c r="J378" s="73">
        <f t="shared" si="140"/>
        <v>0.47570000000000001</v>
      </c>
      <c r="K378" s="65">
        <v>312</v>
      </c>
      <c r="L378" s="65">
        <v>951</v>
      </c>
      <c r="M378" s="61">
        <v>379</v>
      </c>
      <c r="N378" s="41">
        <f t="shared" si="141"/>
        <v>32.807600000000001</v>
      </c>
      <c r="O378" s="41">
        <f t="shared" si="142"/>
        <v>39.852800000000002</v>
      </c>
      <c r="P378" s="3">
        <v>2242</v>
      </c>
      <c r="Q378" s="3">
        <v>2212</v>
      </c>
      <c r="R378" s="3">
        <v>1951</v>
      </c>
      <c r="S378" s="3">
        <v>1768</v>
      </c>
      <c r="T378" s="74">
        <v>1551</v>
      </c>
      <c r="U378" s="74">
        <f t="shared" si="143"/>
        <v>2242</v>
      </c>
      <c r="V378" s="42">
        <f t="shared" si="144"/>
        <v>34.92</v>
      </c>
      <c r="W378" s="68">
        <v>472425</v>
      </c>
      <c r="X378" s="69">
        <v>552098</v>
      </c>
      <c r="Y378" s="8">
        <v>1.051717228033489</v>
      </c>
      <c r="Z378" s="37">
        <f t="shared" si="145"/>
        <v>1474.731</v>
      </c>
      <c r="AA378" s="65">
        <f t="shared" si="146"/>
        <v>0</v>
      </c>
      <c r="AB378" s="34">
        <f t="shared" si="147"/>
        <v>0.43202299999999999</v>
      </c>
      <c r="AC378" s="34" t="str">
        <f t="shared" si="148"/>
        <v/>
      </c>
      <c r="AD378" s="65" t="str">
        <f t="shared" si="149"/>
        <v/>
      </c>
      <c r="AE378" s="65">
        <f t="shared" si="150"/>
        <v>908.75299999999993</v>
      </c>
      <c r="AF378" s="65">
        <f t="shared" si="151"/>
        <v>630</v>
      </c>
      <c r="AG378" s="65">
        <f t="shared" si="167"/>
        <v>0</v>
      </c>
      <c r="AH378" s="34" t="str">
        <f t="shared" si="152"/>
        <v/>
      </c>
      <c r="AI378" s="34" t="str">
        <f t="shared" si="153"/>
        <v/>
      </c>
      <c r="AJ378" s="65" t="str">
        <f t="shared" si="154"/>
        <v/>
      </c>
      <c r="AK378" s="37" t="str">
        <f t="shared" si="155"/>
        <v/>
      </c>
      <c r="AL378" s="14">
        <f t="shared" si="156"/>
        <v>630</v>
      </c>
      <c r="AM378" s="42">
        <f t="shared" si="157"/>
        <v>702.8</v>
      </c>
      <c r="AN378" s="60">
        <f t="shared" si="158"/>
        <v>821287</v>
      </c>
      <c r="AO378" s="43">
        <f t="shared" si="159"/>
        <v>4.6442910472681925E-2</v>
      </c>
      <c r="AP378" s="66">
        <f t="shared" si="160"/>
        <v>3134.4320278013033</v>
      </c>
      <c r="AQ378" s="18">
        <v>0</v>
      </c>
      <c r="AR378" s="66">
        <f t="shared" si="161"/>
        <v>756931</v>
      </c>
      <c r="AS378" s="38">
        <f t="shared" si="162"/>
        <v>14590</v>
      </c>
      <c r="AT378" s="38">
        <f t="shared" si="163"/>
        <v>27604.9</v>
      </c>
      <c r="AU378" s="66">
        <f t="shared" si="164"/>
        <v>739207</v>
      </c>
      <c r="AV378" s="20">
        <f t="shared" si="165"/>
        <v>756931</v>
      </c>
      <c r="AX378" s="65">
        <f t="shared" si="166"/>
        <v>1</v>
      </c>
    </row>
    <row r="379" spans="1:50" ht="15" customHeight="1">
      <c r="A379" s="2">
        <v>37</v>
      </c>
      <c r="B379" s="2">
        <v>600</v>
      </c>
      <c r="C379" s="1" t="s">
        <v>493</v>
      </c>
      <c r="D379" s="35">
        <v>52450</v>
      </c>
      <c r="E379" s="66">
        <v>0</v>
      </c>
      <c r="F379" s="7">
        <v>162</v>
      </c>
      <c r="G379" s="66">
        <v>143</v>
      </c>
      <c r="H379" s="63">
        <v>1.8819999999999999</v>
      </c>
      <c r="I379" s="65">
        <v>34</v>
      </c>
      <c r="J379" s="73">
        <f t="shared" si="140"/>
        <v>0.23780000000000001</v>
      </c>
      <c r="K379" s="65">
        <v>78</v>
      </c>
      <c r="L379" s="65">
        <v>126</v>
      </c>
      <c r="M379" s="61">
        <v>20</v>
      </c>
      <c r="N379" s="41">
        <f t="shared" si="141"/>
        <v>61.904800000000002</v>
      </c>
      <c r="O379" s="41">
        <f t="shared" si="142"/>
        <v>15.873000000000001</v>
      </c>
      <c r="P379" s="3">
        <v>264</v>
      </c>
      <c r="Q379" s="3">
        <v>279</v>
      </c>
      <c r="R379" s="3">
        <v>211</v>
      </c>
      <c r="S379" s="3">
        <v>174</v>
      </c>
      <c r="T379" s="75">
        <v>162</v>
      </c>
      <c r="U379" s="74">
        <f t="shared" si="143"/>
        <v>279</v>
      </c>
      <c r="V379" s="42">
        <f t="shared" si="144"/>
        <v>48.75</v>
      </c>
      <c r="W379" s="68">
        <v>29742</v>
      </c>
      <c r="X379" s="69">
        <v>36987</v>
      </c>
      <c r="Y379" s="8">
        <v>0.3819156691073472</v>
      </c>
      <c r="Z379" s="37">
        <f t="shared" si="145"/>
        <v>424.17739999999998</v>
      </c>
      <c r="AA379" s="65">
        <f t="shared" si="146"/>
        <v>0</v>
      </c>
      <c r="AB379" s="34">
        <f t="shared" si="147"/>
        <v>0.43202299999999999</v>
      </c>
      <c r="AC379" s="34" t="str">
        <f t="shared" si="148"/>
        <v/>
      </c>
      <c r="AD379" s="65" t="str">
        <f t="shared" si="149"/>
        <v/>
      </c>
      <c r="AE379" s="65">
        <f t="shared" si="150"/>
        <v>425.78100000000001</v>
      </c>
      <c r="AF379" s="65">
        <f t="shared" si="151"/>
        <v>425.78100000000001</v>
      </c>
      <c r="AG379" s="65">
        <f t="shared" si="167"/>
        <v>0</v>
      </c>
      <c r="AH379" s="34" t="str">
        <f t="shared" si="152"/>
        <v/>
      </c>
      <c r="AI379" s="34" t="str">
        <f t="shared" si="153"/>
        <v/>
      </c>
      <c r="AJ379" s="65" t="str">
        <f t="shared" si="154"/>
        <v/>
      </c>
      <c r="AK379" s="37" t="str">
        <f t="shared" si="155"/>
        <v/>
      </c>
      <c r="AL379" s="14">
        <f t="shared" si="156"/>
        <v>425.78</v>
      </c>
      <c r="AM379" s="42">
        <f t="shared" si="157"/>
        <v>474.98</v>
      </c>
      <c r="AN379" s="60">
        <f t="shared" si="158"/>
        <v>55073</v>
      </c>
      <c r="AO379" s="43">
        <f t="shared" si="159"/>
        <v>4.6442910472681925E-2</v>
      </c>
      <c r="AP379" s="66">
        <f t="shared" si="160"/>
        <v>121.81975416984469</v>
      </c>
      <c r="AQ379" s="18">
        <v>0</v>
      </c>
      <c r="AR379" s="66">
        <f t="shared" si="161"/>
        <v>52572</v>
      </c>
      <c r="AS379" s="38">
        <f t="shared" si="162"/>
        <v>1430</v>
      </c>
      <c r="AT379" s="38">
        <f t="shared" si="163"/>
        <v>1849.3500000000001</v>
      </c>
      <c r="AU379" s="66">
        <f t="shared" si="164"/>
        <v>51020</v>
      </c>
      <c r="AV379" s="20">
        <f t="shared" si="165"/>
        <v>52572</v>
      </c>
      <c r="AX379" s="65">
        <f t="shared" si="166"/>
        <v>1</v>
      </c>
    </row>
    <row r="380" spans="1:50" ht="15" customHeight="1">
      <c r="A380" s="2">
        <v>37</v>
      </c>
      <c r="B380" s="2">
        <v>700</v>
      </c>
      <c r="C380" s="1" t="s">
        <v>550</v>
      </c>
      <c r="D380" s="35">
        <v>14368</v>
      </c>
      <c r="E380" s="66">
        <v>0</v>
      </c>
      <c r="F380" s="7">
        <v>72</v>
      </c>
      <c r="G380" s="66">
        <v>56</v>
      </c>
      <c r="H380" s="63">
        <v>1.931</v>
      </c>
      <c r="I380" s="65"/>
      <c r="J380" s="73">
        <f t="shared" si="140"/>
        <v>0</v>
      </c>
      <c r="K380" s="65">
        <v>18</v>
      </c>
      <c r="L380" s="65">
        <v>33</v>
      </c>
      <c r="M380" s="61">
        <v>11</v>
      </c>
      <c r="N380" s="41">
        <f t="shared" si="141"/>
        <v>54.545500000000004</v>
      </c>
      <c r="O380" s="41">
        <f t="shared" si="142"/>
        <v>33.333300000000001</v>
      </c>
      <c r="P380" s="3">
        <v>126</v>
      </c>
      <c r="Q380" s="3">
        <v>115</v>
      </c>
      <c r="R380" s="3">
        <v>83</v>
      </c>
      <c r="S380" s="3">
        <v>83</v>
      </c>
      <c r="T380" s="75">
        <v>72</v>
      </c>
      <c r="U380" s="74">
        <f t="shared" si="143"/>
        <v>126</v>
      </c>
      <c r="V380" s="42">
        <f t="shared" si="144"/>
        <v>55.56</v>
      </c>
      <c r="W380" s="68">
        <v>51464</v>
      </c>
      <c r="X380" s="69">
        <v>19540</v>
      </c>
      <c r="Y380" s="8">
        <v>0.15981695668088036</v>
      </c>
      <c r="Z380" s="37">
        <f t="shared" si="145"/>
        <v>450.5154</v>
      </c>
      <c r="AA380" s="65">
        <f t="shared" si="146"/>
        <v>0</v>
      </c>
      <c r="AB380" s="34">
        <f t="shared" si="147"/>
        <v>0.43202299999999999</v>
      </c>
      <c r="AC380" s="34" t="str">
        <f t="shared" si="148"/>
        <v/>
      </c>
      <c r="AD380" s="65" t="str">
        <f t="shared" si="149"/>
        <v/>
      </c>
      <c r="AE380" s="65">
        <f t="shared" si="150"/>
        <v>410</v>
      </c>
      <c r="AF380" s="65">
        <f t="shared" si="151"/>
        <v>410</v>
      </c>
      <c r="AG380" s="65">
        <f t="shared" si="167"/>
        <v>0</v>
      </c>
      <c r="AH380" s="34" t="str">
        <f t="shared" si="152"/>
        <v/>
      </c>
      <c r="AI380" s="34" t="str">
        <f t="shared" si="153"/>
        <v/>
      </c>
      <c r="AJ380" s="65" t="str">
        <f t="shared" si="154"/>
        <v/>
      </c>
      <c r="AK380" s="37" t="str">
        <f t="shared" si="155"/>
        <v/>
      </c>
      <c r="AL380" s="14">
        <f t="shared" si="156"/>
        <v>410</v>
      </c>
      <c r="AM380" s="42">
        <f t="shared" si="157"/>
        <v>457.38</v>
      </c>
      <c r="AN380" s="60">
        <f t="shared" si="158"/>
        <v>3380</v>
      </c>
      <c r="AO380" s="43">
        <f t="shared" si="159"/>
        <v>4.6442910472681925E-2</v>
      </c>
      <c r="AP380" s="66">
        <f t="shared" si="160"/>
        <v>-510.31470027382898</v>
      </c>
      <c r="AQ380" s="18">
        <v>0</v>
      </c>
      <c r="AR380" s="66">
        <f t="shared" si="161"/>
        <v>3380</v>
      </c>
      <c r="AS380" s="38">
        <f t="shared" si="162"/>
        <v>560</v>
      </c>
      <c r="AT380" s="38">
        <f t="shared" si="163"/>
        <v>977</v>
      </c>
      <c r="AU380" s="66">
        <f t="shared" si="164"/>
        <v>13808</v>
      </c>
      <c r="AV380" s="20">
        <f t="shared" si="165"/>
        <v>13808</v>
      </c>
      <c r="AX380" s="65">
        <f t="shared" si="166"/>
        <v>1</v>
      </c>
    </row>
    <row r="381" spans="1:50" ht="15" customHeight="1">
      <c r="A381" s="2">
        <v>38</v>
      </c>
      <c r="B381" s="2">
        <v>100</v>
      </c>
      <c r="C381" s="1" t="s">
        <v>48</v>
      </c>
      <c r="D381" s="35">
        <v>3380</v>
      </c>
      <c r="E381" s="66">
        <v>0</v>
      </c>
      <c r="F381" s="7">
        <v>181</v>
      </c>
      <c r="G381" s="66">
        <v>180</v>
      </c>
      <c r="H381" s="63">
        <v>2.093</v>
      </c>
      <c r="I381" s="65">
        <v>103</v>
      </c>
      <c r="J381" s="73">
        <f t="shared" si="140"/>
        <v>0.57220000000000004</v>
      </c>
      <c r="K381" s="65">
        <v>12</v>
      </c>
      <c r="L381" s="65">
        <v>178</v>
      </c>
      <c r="M381" s="61">
        <v>83</v>
      </c>
      <c r="N381" s="41">
        <f t="shared" si="141"/>
        <v>6.7416</v>
      </c>
      <c r="O381" s="41">
        <f t="shared" si="142"/>
        <v>46.629199999999997</v>
      </c>
      <c r="P381" s="3">
        <v>362</v>
      </c>
      <c r="Q381" s="3">
        <v>283</v>
      </c>
      <c r="R381" s="3">
        <v>147</v>
      </c>
      <c r="S381" s="3">
        <v>175</v>
      </c>
      <c r="T381" s="75">
        <v>181</v>
      </c>
      <c r="U381" s="74">
        <f t="shared" si="143"/>
        <v>362</v>
      </c>
      <c r="V381" s="42">
        <f t="shared" si="144"/>
        <v>50.28</v>
      </c>
      <c r="W381" s="68">
        <v>374421</v>
      </c>
      <c r="X381" s="69">
        <v>316851</v>
      </c>
      <c r="Y381" s="8">
        <v>1.2591181889645822</v>
      </c>
      <c r="Z381" s="37">
        <f t="shared" si="145"/>
        <v>143.75139999999999</v>
      </c>
      <c r="AA381" s="65">
        <f t="shared" si="146"/>
        <v>0</v>
      </c>
      <c r="AB381" s="34">
        <f t="shared" si="147"/>
        <v>0.43202299999999999</v>
      </c>
      <c r="AC381" s="34" t="str">
        <f t="shared" si="148"/>
        <v/>
      </c>
      <c r="AD381" s="65" t="str">
        <f t="shared" si="149"/>
        <v/>
      </c>
      <c r="AE381" s="65">
        <f t="shared" si="150"/>
        <v>439.36</v>
      </c>
      <c r="AF381" s="65">
        <f t="shared" si="151"/>
        <v>439.36</v>
      </c>
      <c r="AG381" s="65">
        <f t="shared" si="167"/>
        <v>0</v>
      </c>
      <c r="AH381" s="34" t="str">
        <f t="shared" si="152"/>
        <v/>
      </c>
      <c r="AI381" s="34" t="str">
        <f t="shared" si="153"/>
        <v/>
      </c>
      <c r="AJ381" s="65" t="str">
        <f t="shared" si="154"/>
        <v/>
      </c>
      <c r="AK381" s="37" t="str">
        <f t="shared" si="155"/>
        <v/>
      </c>
      <c r="AL381" s="14">
        <f t="shared" si="156"/>
        <v>439.36</v>
      </c>
      <c r="AM381" s="42">
        <f t="shared" si="157"/>
        <v>490.13</v>
      </c>
      <c r="AN381" s="60">
        <f t="shared" si="158"/>
        <v>0</v>
      </c>
      <c r="AO381" s="43">
        <f t="shared" si="159"/>
        <v>4.6442910472681925E-2</v>
      </c>
      <c r="AP381" s="66">
        <f t="shared" si="160"/>
        <v>-156.9770373976649</v>
      </c>
      <c r="AQ381" s="18">
        <v>0</v>
      </c>
      <c r="AR381" s="66">
        <f t="shared" si="161"/>
        <v>0</v>
      </c>
      <c r="AS381" s="38">
        <f t="shared" si="162"/>
        <v>1800</v>
      </c>
      <c r="AT381" s="38">
        <f t="shared" si="163"/>
        <v>15842.550000000001</v>
      </c>
      <c r="AU381" s="66">
        <f t="shared" si="164"/>
        <v>1580</v>
      </c>
      <c r="AV381" s="20">
        <f t="shared" si="165"/>
        <v>1580</v>
      </c>
      <c r="AX381" s="65">
        <f t="shared" si="166"/>
        <v>1</v>
      </c>
    </row>
    <row r="382" spans="1:50" ht="15" customHeight="1">
      <c r="A382" s="2">
        <v>38</v>
      </c>
      <c r="B382" s="2">
        <v>900</v>
      </c>
      <c r="C382" s="1" t="s">
        <v>770</v>
      </c>
      <c r="D382" s="35">
        <v>1759909</v>
      </c>
      <c r="E382" s="66">
        <v>0</v>
      </c>
      <c r="F382" s="7">
        <v>3745</v>
      </c>
      <c r="G382" s="66">
        <v>3638</v>
      </c>
      <c r="H382" s="63">
        <v>2.125</v>
      </c>
      <c r="I382" s="65">
        <v>1696</v>
      </c>
      <c r="J382" s="73">
        <f t="shared" si="140"/>
        <v>0.4662</v>
      </c>
      <c r="K382" s="65">
        <v>757</v>
      </c>
      <c r="L382" s="65">
        <v>1918</v>
      </c>
      <c r="M382" s="61">
        <v>555</v>
      </c>
      <c r="N382" s="41">
        <f t="shared" si="141"/>
        <v>39.468199999999996</v>
      </c>
      <c r="O382" s="41">
        <f t="shared" si="142"/>
        <v>28.936400000000003</v>
      </c>
      <c r="P382" s="3">
        <v>4437</v>
      </c>
      <c r="Q382" s="3">
        <v>4039</v>
      </c>
      <c r="R382" s="3">
        <v>3651</v>
      </c>
      <c r="S382" s="3">
        <v>3613</v>
      </c>
      <c r="T382" s="74">
        <v>3745</v>
      </c>
      <c r="U382" s="74">
        <f t="shared" si="143"/>
        <v>4437</v>
      </c>
      <c r="V382" s="42">
        <f t="shared" si="144"/>
        <v>18.010000000000002</v>
      </c>
      <c r="W382" s="68">
        <v>2777503</v>
      </c>
      <c r="X382" s="69">
        <v>2061394</v>
      </c>
      <c r="Y382" s="8">
        <v>3.3019037153840096</v>
      </c>
      <c r="Z382" s="37">
        <f t="shared" si="145"/>
        <v>1134.1941999999999</v>
      </c>
      <c r="AA382" s="65">
        <f t="shared" si="146"/>
        <v>0</v>
      </c>
      <c r="AB382" s="34">
        <f t="shared" si="147"/>
        <v>0.43202299999999999</v>
      </c>
      <c r="AC382" s="34" t="str">
        <f t="shared" si="148"/>
        <v/>
      </c>
      <c r="AD382" s="65" t="str">
        <f t="shared" si="149"/>
        <v/>
      </c>
      <c r="AE382" s="65" t="str">
        <f t="shared" si="150"/>
        <v/>
      </c>
      <c r="AF382" s="65" t="str">
        <f t="shared" si="151"/>
        <v/>
      </c>
      <c r="AG382" s="65">
        <f t="shared" si="167"/>
        <v>1045.6563521799997</v>
      </c>
      <c r="AH382" s="34" t="str">
        <f t="shared" si="152"/>
        <v/>
      </c>
      <c r="AI382" s="34" t="str">
        <f t="shared" si="153"/>
        <v/>
      </c>
      <c r="AJ382" s="65" t="str">
        <f t="shared" si="154"/>
        <v/>
      </c>
      <c r="AK382" s="37" t="str">
        <f t="shared" si="155"/>
        <v/>
      </c>
      <c r="AL382" s="14">
        <f t="shared" si="156"/>
        <v>1045.6600000000001</v>
      </c>
      <c r="AM382" s="42">
        <f t="shared" si="157"/>
        <v>1166.49</v>
      </c>
      <c r="AN382" s="60">
        <f t="shared" si="158"/>
        <v>3043745</v>
      </c>
      <c r="AO382" s="43">
        <f t="shared" si="159"/>
        <v>4.6442910472681925E-2</v>
      </c>
      <c r="AP382" s="66">
        <f t="shared" si="160"/>
        <v>59625.080409606075</v>
      </c>
      <c r="AQ382" s="18">
        <v>0</v>
      </c>
      <c r="AR382" s="66">
        <f t="shared" si="161"/>
        <v>1819534</v>
      </c>
      <c r="AS382" s="38">
        <f t="shared" si="162"/>
        <v>36380</v>
      </c>
      <c r="AT382" s="38">
        <f t="shared" si="163"/>
        <v>103069.70000000001</v>
      </c>
      <c r="AU382" s="66">
        <f t="shared" si="164"/>
        <v>1723529</v>
      </c>
      <c r="AV382" s="20">
        <f t="shared" si="165"/>
        <v>1819534</v>
      </c>
      <c r="AX382" s="65">
        <f t="shared" si="166"/>
        <v>1</v>
      </c>
    </row>
    <row r="383" spans="1:50" ht="15" customHeight="1">
      <c r="A383" s="2">
        <v>38</v>
      </c>
      <c r="B383" s="2">
        <v>1000</v>
      </c>
      <c r="C383" s="1" t="s">
        <v>699</v>
      </c>
      <c r="D383" s="35">
        <v>551262</v>
      </c>
      <c r="E383" s="66">
        <v>0</v>
      </c>
      <c r="F383" s="7">
        <v>1887</v>
      </c>
      <c r="G383" s="66">
        <v>1823</v>
      </c>
      <c r="H383" s="63">
        <v>2.0819999999999999</v>
      </c>
      <c r="I383" s="65">
        <v>886</v>
      </c>
      <c r="J383" s="73">
        <f t="shared" si="140"/>
        <v>0.48599999999999999</v>
      </c>
      <c r="K383" s="65">
        <v>12</v>
      </c>
      <c r="L383" s="65">
        <v>1101</v>
      </c>
      <c r="M383" s="61">
        <v>842</v>
      </c>
      <c r="N383" s="41">
        <f t="shared" si="141"/>
        <v>1.0899000000000001</v>
      </c>
      <c r="O383" s="41">
        <f t="shared" si="142"/>
        <v>76.475899999999996</v>
      </c>
      <c r="P383" s="3">
        <v>3504</v>
      </c>
      <c r="Q383" s="3">
        <v>2917</v>
      </c>
      <c r="R383" s="3">
        <v>1894</v>
      </c>
      <c r="S383" s="3">
        <v>2068</v>
      </c>
      <c r="T383" s="74">
        <v>1887</v>
      </c>
      <c r="U383" s="74">
        <f t="shared" si="143"/>
        <v>3504</v>
      </c>
      <c r="V383" s="42">
        <f t="shared" si="144"/>
        <v>47.97</v>
      </c>
      <c r="W383" s="68">
        <v>1187584</v>
      </c>
      <c r="X383" s="69">
        <v>1437285</v>
      </c>
      <c r="Y383" s="8">
        <v>8.3594267618228351</v>
      </c>
      <c r="Z383" s="37">
        <f t="shared" si="145"/>
        <v>225.73320000000001</v>
      </c>
      <c r="AA383" s="65">
        <f t="shared" si="146"/>
        <v>0</v>
      </c>
      <c r="AB383" s="34">
        <f t="shared" si="147"/>
        <v>0.43202299999999999</v>
      </c>
      <c r="AC383" s="34" t="str">
        <f t="shared" si="148"/>
        <v/>
      </c>
      <c r="AD383" s="65" t="str">
        <f t="shared" si="149"/>
        <v/>
      </c>
      <c r="AE383" s="65">
        <f t="shared" si="150"/>
        <v>1042.3409999999999</v>
      </c>
      <c r="AF383" s="65">
        <f t="shared" si="151"/>
        <v>630</v>
      </c>
      <c r="AG383" s="65">
        <f t="shared" si="167"/>
        <v>0</v>
      </c>
      <c r="AH383" s="34" t="str">
        <f t="shared" si="152"/>
        <v/>
      </c>
      <c r="AI383" s="34" t="str">
        <f t="shared" si="153"/>
        <v/>
      </c>
      <c r="AJ383" s="65" t="str">
        <f t="shared" si="154"/>
        <v/>
      </c>
      <c r="AK383" s="37" t="str">
        <f t="shared" si="155"/>
        <v/>
      </c>
      <c r="AL383" s="14">
        <f t="shared" si="156"/>
        <v>630</v>
      </c>
      <c r="AM383" s="42">
        <f t="shared" si="157"/>
        <v>702.8</v>
      </c>
      <c r="AN383" s="60">
        <f t="shared" si="158"/>
        <v>768141</v>
      </c>
      <c r="AO383" s="43">
        <f t="shared" si="159"/>
        <v>4.6442910472681925E-2</v>
      </c>
      <c r="AP383" s="66">
        <f t="shared" si="160"/>
        <v>10072.491980404784</v>
      </c>
      <c r="AQ383" s="18">
        <v>0</v>
      </c>
      <c r="AR383" s="66">
        <f t="shared" si="161"/>
        <v>561334</v>
      </c>
      <c r="AS383" s="38">
        <f t="shared" si="162"/>
        <v>18230</v>
      </c>
      <c r="AT383" s="38">
        <f t="shared" si="163"/>
        <v>71864.25</v>
      </c>
      <c r="AU383" s="66">
        <f t="shared" si="164"/>
        <v>533032</v>
      </c>
      <c r="AV383" s="20">
        <f t="shared" si="165"/>
        <v>561334</v>
      </c>
      <c r="AX383" s="65">
        <f t="shared" si="166"/>
        <v>1</v>
      </c>
    </row>
    <row r="384" spans="1:50" ht="15" customHeight="1">
      <c r="A384" s="2">
        <v>39</v>
      </c>
      <c r="B384" s="2">
        <v>100</v>
      </c>
      <c r="C384" s="1" t="s">
        <v>44</v>
      </c>
      <c r="D384" s="35">
        <v>312984</v>
      </c>
      <c r="E384" s="66">
        <v>0</v>
      </c>
      <c r="F384" s="7">
        <v>1106</v>
      </c>
      <c r="G384" s="66">
        <v>1069</v>
      </c>
      <c r="H384" s="63">
        <v>2.105</v>
      </c>
      <c r="I384" s="65">
        <v>758</v>
      </c>
      <c r="J384" s="73">
        <f t="shared" si="140"/>
        <v>0.70909999999999995</v>
      </c>
      <c r="K384" s="65">
        <v>100</v>
      </c>
      <c r="L384" s="65">
        <v>625</v>
      </c>
      <c r="M384" s="61">
        <v>151</v>
      </c>
      <c r="N384" s="41">
        <f t="shared" si="141"/>
        <v>16</v>
      </c>
      <c r="O384" s="41">
        <f t="shared" si="142"/>
        <v>24.16</v>
      </c>
      <c r="P384" s="3">
        <v>1547</v>
      </c>
      <c r="Q384" s="3">
        <v>1170</v>
      </c>
      <c r="R384" s="3">
        <v>1146</v>
      </c>
      <c r="S384" s="3">
        <v>1104</v>
      </c>
      <c r="T384" s="74">
        <v>1106</v>
      </c>
      <c r="U384" s="74">
        <f t="shared" si="143"/>
        <v>1547</v>
      </c>
      <c r="V384" s="42">
        <f t="shared" si="144"/>
        <v>30.9</v>
      </c>
      <c r="W384" s="68">
        <v>830490</v>
      </c>
      <c r="X384" s="69">
        <v>436884</v>
      </c>
      <c r="Y384" s="8">
        <v>4.6608204362336814</v>
      </c>
      <c r="Z384" s="37">
        <f t="shared" si="145"/>
        <v>237.29730000000001</v>
      </c>
      <c r="AA384" s="65">
        <f t="shared" si="146"/>
        <v>0</v>
      </c>
      <c r="AB384" s="34">
        <f t="shared" si="147"/>
        <v>0.43202299999999999</v>
      </c>
      <c r="AC384" s="34" t="str">
        <f t="shared" si="148"/>
        <v/>
      </c>
      <c r="AD384" s="65" t="str">
        <f t="shared" si="149"/>
        <v/>
      </c>
      <c r="AE384" s="65">
        <f t="shared" si="150"/>
        <v>765.62300000000005</v>
      </c>
      <c r="AF384" s="65">
        <f t="shared" si="151"/>
        <v>630</v>
      </c>
      <c r="AG384" s="65">
        <f t="shared" si="167"/>
        <v>0</v>
      </c>
      <c r="AH384" s="34" t="str">
        <f t="shared" si="152"/>
        <v/>
      </c>
      <c r="AI384" s="34" t="str">
        <f t="shared" si="153"/>
        <v/>
      </c>
      <c r="AJ384" s="65" t="str">
        <f t="shared" si="154"/>
        <v/>
      </c>
      <c r="AK384" s="37" t="str">
        <f t="shared" si="155"/>
        <v/>
      </c>
      <c r="AL384" s="14">
        <f t="shared" si="156"/>
        <v>630</v>
      </c>
      <c r="AM384" s="42">
        <f t="shared" si="157"/>
        <v>702.8</v>
      </c>
      <c r="AN384" s="60">
        <f t="shared" si="158"/>
        <v>392502</v>
      </c>
      <c r="AO384" s="43">
        <f t="shared" si="159"/>
        <v>4.6442910472681925E-2</v>
      </c>
      <c r="AP384" s="66">
        <f t="shared" si="160"/>
        <v>3693.0473549667213</v>
      </c>
      <c r="AQ384" s="18">
        <v>0</v>
      </c>
      <c r="AR384" s="66">
        <f t="shared" si="161"/>
        <v>316677</v>
      </c>
      <c r="AS384" s="38">
        <f t="shared" si="162"/>
        <v>10690</v>
      </c>
      <c r="AT384" s="38">
        <f t="shared" si="163"/>
        <v>21844.2</v>
      </c>
      <c r="AU384" s="66">
        <f t="shared" si="164"/>
        <v>302294</v>
      </c>
      <c r="AV384" s="20">
        <f t="shared" si="165"/>
        <v>316677</v>
      </c>
      <c r="AX384" s="65">
        <f t="shared" si="166"/>
        <v>1</v>
      </c>
    </row>
    <row r="385" spans="1:50" ht="15" customHeight="1">
      <c r="A385" s="2">
        <v>39</v>
      </c>
      <c r="B385" s="2">
        <v>1200</v>
      </c>
      <c r="C385" s="1" t="s">
        <v>825</v>
      </c>
      <c r="D385" s="35">
        <v>46022</v>
      </c>
      <c r="E385" s="66">
        <v>0</v>
      </c>
      <c r="F385" s="7">
        <v>191</v>
      </c>
      <c r="G385" s="66">
        <v>177</v>
      </c>
      <c r="H385" s="63">
        <v>2.133</v>
      </c>
      <c r="I385" s="65"/>
      <c r="J385" s="73">
        <f t="shared" si="140"/>
        <v>0</v>
      </c>
      <c r="K385" s="65">
        <v>19</v>
      </c>
      <c r="L385" s="65">
        <v>92</v>
      </c>
      <c r="M385" s="61">
        <v>32</v>
      </c>
      <c r="N385" s="41">
        <f t="shared" si="141"/>
        <v>20.652200000000001</v>
      </c>
      <c r="O385" s="41">
        <f t="shared" si="142"/>
        <v>34.782600000000002</v>
      </c>
      <c r="P385" s="3">
        <v>220</v>
      </c>
      <c r="Q385" s="3">
        <v>217</v>
      </c>
      <c r="R385" s="3">
        <v>212</v>
      </c>
      <c r="S385" s="3">
        <v>210</v>
      </c>
      <c r="T385" s="75">
        <v>191</v>
      </c>
      <c r="U385" s="74">
        <f t="shared" si="143"/>
        <v>220</v>
      </c>
      <c r="V385" s="42">
        <f t="shared" si="144"/>
        <v>19.55</v>
      </c>
      <c r="W385" s="68">
        <v>73176</v>
      </c>
      <c r="X385" s="69">
        <v>72257</v>
      </c>
      <c r="Y385" s="8">
        <v>0.9740334704253456</v>
      </c>
      <c r="Z385" s="37">
        <f t="shared" si="145"/>
        <v>196.09180000000001</v>
      </c>
      <c r="AA385" s="65">
        <f t="shared" si="146"/>
        <v>0</v>
      </c>
      <c r="AB385" s="34">
        <f t="shared" si="147"/>
        <v>0.43202299999999999</v>
      </c>
      <c r="AC385" s="34" t="str">
        <f t="shared" si="148"/>
        <v/>
      </c>
      <c r="AD385" s="65" t="str">
        <f t="shared" si="149"/>
        <v/>
      </c>
      <c r="AE385" s="65">
        <f t="shared" si="150"/>
        <v>438.25900000000001</v>
      </c>
      <c r="AF385" s="65">
        <f t="shared" si="151"/>
        <v>438.25900000000001</v>
      </c>
      <c r="AG385" s="65">
        <f t="shared" si="167"/>
        <v>0</v>
      </c>
      <c r="AH385" s="34" t="str">
        <f t="shared" si="152"/>
        <v/>
      </c>
      <c r="AI385" s="34" t="str">
        <f t="shared" si="153"/>
        <v/>
      </c>
      <c r="AJ385" s="65" t="str">
        <f t="shared" si="154"/>
        <v/>
      </c>
      <c r="AK385" s="37" t="str">
        <f t="shared" si="155"/>
        <v/>
      </c>
      <c r="AL385" s="14">
        <f t="shared" si="156"/>
        <v>438.26</v>
      </c>
      <c r="AM385" s="42">
        <f t="shared" si="157"/>
        <v>488.9</v>
      </c>
      <c r="AN385" s="60">
        <f t="shared" si="158"/>
        <v>54922</v>
      </c>
      <c r="AO385" s="43">
        <f t="shared" si="159"/>
        <v>4.6442910472681925E-2</v>
      </c>
      <c r="AP385" s="66">
        <f t="shared" si="160"/>
        <v>413.34190320686912</v>
      </c>
      <c r="AQ385" s="18">
        <v>0</v>
      </c>
      <c r="AR385" s="66">
        <f t="shared" si="161"/>
        <v>46435</v>
      </c>
      <c r="AS385" s="38">
        <f t="shared" si="162"/>
        <v>1770</v>
      </c>
      <c r="AT385" s="38">
        <f t="shared" si="163"/>
        <v>3612.8500000000004</v>
      </c>
      <c r="AU385" s="66">
        <f t="shared" si="164"/>
        <v>44252</v>
      </c>
      <c r="AV385" s="20">
        <f t="shared" si="165"/>
        <v>46435</v>
      </c>
      <c r="AX385" s="65">
        <f t="shared" si="166"/>
        <v>1</v>
      </c>
    </row>
    <row r="386" spans="1:50" ht="15" customHeight="1">
      <c r="A386" s="2">
        <v>40</v>
      </c>
      <c r="B386" s="2">
        <v>100</v>
      </c>
      <c r="C386" s="1" t="s">
        <v>147</v>
      </c>
      <c r="D386" s="35">
        <v>186002</v>
      </c>
      <c r="E386" s="66">
        <v>0</v>
      </c>
      <c r="F386" s="7">
        <v>719</v>
      </c>
      <c r="G386" s="66">
        <v>735</v>
      </c>
      <c r="H386" s="63">
        <v>2.5609999999999999</v>
      </c>
      <c r="I386" s="65">
        <v>158</v>
      </c>
      <c r="J386" s="73">
        <f t="shared" si="140"/>
        <v>0.215</v>
      </c>
      <c r="K386" s="65">
        <v>54</v>
      </c>
      <c r="L386" s="65">
        <v>294</v>
      </c>
      <c r="M386" s="61">
        <v>73</v>
      </c>
      <c r="N386" s="41">
        <f t="shared" si="141"/>
        <v>18.3673</v>
      </c>
      <c r="O386" s="41">
        <f t="shared" si="142"/>
        <v>24.829899999999999</v>
      </c>
      <c r="P386" s="3">
        <v>492</v>
      </c>
      <c r="Q386" s="3">
        <v>699</v>
      </c>
      <c r="R386" s="3">
        <v>699</v>
      </c>
      <c r="S386" s="3">
        <v>673</v>
      </c>
      <c r="T386" s="75">
        <v>719</v>
      </c>
      <c r="U386" s="74">
        <f t="shared" si="143"/>
        <v>719</v>
      </c>
      <c r="V386" s="42">
        <f t="shared" si="144"/>
        <v>0</v>
      </c>
      <c r="W386" s="68">
        <v>418477</v>
      </c>
      <c r="X386" s="69">
        <v>309242</v>
      </c>
      <c r="Y386" s="8">
        <v>0.60125992861742994</v>
      </c>
      <c r="Z386" s="37">
        <f t="shared" si="145"/>
        <v>1195.8222000000001</v>
      </c>
      <c r="AA386" s="65">
        <f t="shared" si="146"/>
        <v>0</v>
      </c>
      <c r="AB386" s="34">
        <f t="shared" si="147"/>
        <v>0.43202299999999999</v>
      </c>
      <c r="AC386" s="34" t="str">
        <f t="shared" si="148"/>
        <v/>
      </c>
      <c r="AD386" s="65" t="str">
        <f t="shared" si="149"/>
        <v/>
      </c>
      <c r="AE386" s="65">
        <f t="shared" si="150"/>
        <v>643.04499999999996</v>
      </c>
      <c r="AF386" s="65">
        <f t="shared" si="151"/>
        <v>630</v>
      </c>
      <c r="AG386" s="65">
        <f t="shared" si="167"/>
        <v>0</v>
      </c>
      <c r="AH386" s="34" t="str">
        <f t="shared" si="152"/>
        <v/>
      </c>
      <c r="AI386" s="34" t="str">
        <f t="shared" si="153"/>
        <v/>
      </c>
      <c r="AJ386" s="65" t="str">
        <f t="shared" si="154"/>
        <v/>
      </c>
      <c r="AK386" s="37" t="str">
        <f t="shared" si="155"/>
        <v/>
      </c>
      <c r="AL386" s="14">
        <f t="shared" si="156"/>
        <v>630</v>
      </c>
      <c r="AM386" s="42">
        <f t="shared" si="157"/>
        <v>702.8</v>
      </c>
      <c r="AN386" s="60">
        <f t="shared" si="158"/>
        <v>335766</v>
      </c>
      <c r="AO386" s="43">
        <f t="shared" si="159"/>
        <v>4.6442910472681925E-2</v>
      </c>
      <c r="AP386" s="66">
        <f t="shared" si="160"/>
        <v>6955.4760440307355</v>
      </c>
      <c r="AQ386" s="18">
        <v>0</v>
      </c>
      <c r="AR386" s="66">
        <f t="shared" si="161"/>
        <v>192957</v>
      </c>
      <c r="AS386" s="38">
        <f t="shared" si="162"/>
        <v>7350</v>
      </c>
      <c r="AT386" s="38">
        <f t="shared" si="163"/>
        <v>15462.1</v>
      </c>
      <c r="AU386" s="66">
        <f t="shared" si="164"/>
        <v>178652</v>
      </c>
      <c r="AV386" s="20">
        <f t="shared" si="165"/>
        <v>192957</v>
      </c>
      <c r="AX386" s="65">
        <f t="shared" si="166"/>
        <v>1</v>
      </c>
    </row>
    <row r="387" spans="1:50" ht="15" customHeight="1">
      <c r="A387" s="2">
        <v>40</v>
      </c>
      <c r="B387" s="2">
        <v>300</v>
      </c>
      <c r="C387" s="1" t="s">
        <v>350</v>
      </c>
      <c r="D387" s="35">
        <v>1992</v>
      </c>
      <c r="E387" s="66">
        <v>0</v>
      </c>
      <c r="F387" s="7">
        <v>122</v>
      </c>
      <c r="G387" s="66">
        <v>127</v>
      </c>
      <c r="H387" s="63">
        <v>3.024</v>
      </c>
      <c r="I387" s="65"/>
      <c r="J387" s="73">
        <f t="shared" si="140"/>
        <v>0</v>
      </c>
      <c r="K387" s="65">
        <v>0</v>
      </c>
      <c r="L387" s="65">
        <v>51</v>
      </c>
      <c r="M387" s="61">
        <v>15</v>
      </c>
      <c r="N387" s="41">
        <f t="shared" si="141"/>
        <v>0</v>
      </c>
      <c r="O387" s="41">
        <f t="shared" si="142"/>
        <v>29.411799999999999</v>
      </c>
      <c r="P387" s="3">
        <v>72</v>
      </c>
      <c r="Q387" s="3">
        <v>102</v>
      </c>
      <c r="R387" s="3">
        <v>73</v>
      </c>
      <c r="S387" s="3">
        <v>72</v>
      </c>
      <c r="T387" s="75">
        <v>122</v>
      </c>
      <c r="U387" s="74">
        <f t="shared" si="143"/>
        <v>122</v>
      </c>
      <c r="V387" s="42">
        <f t="shared" si="144"/>
        <v>0</v>
      </c>
      <c r="W387" s="68">
        <v>110304</v>
      </c>
      <c r="X387" s="69">
        <v>32001</v>
      </c>
      <c r="Y387" s="8">
        <v>0.5343800820698783</v>
      </c>
      <c r="Z387" s="37">
        <f t="shared" si="145"/>
        <v>228.30189999999999</v>
      </c>
      <c r="AA387" s="65">
        <f t="shared" si="146"/>
        <v>0</v>
      </c>
      <c r="AB387" s="34">
        <f t="shared" si="147"/>
        <v>0.43202299999999999</v>
      </c>
      <c r="AC387" s="34" t="str">
        <f t="shared" si="148"/>
        <v/>
      </c>
      <c r="AD387" s="65" t="str">
        <f t="shared" si="149"/>
        <v/>
      </c>
      <c r="AE387" s="65">
        <f t="shared" si="150"/>
        <v>419.90899999999999</v>
      </c>
      <c r="AF387" s="65">
        <f t="shared" si="151"/>
        <v>419.90899999999999</v>
      </c>
      <c r="AG387" s="65">
        <f t="shared" si="167"/>
        <v>0</v>
      </c>
      <c r="AH387" s="34" t="str">
        <f t="shared" si="152"/>
        <v/>
      </c>
      <c r="AI387" s="34" t="str">
        <f t="shared" si="153"/>
        <v/>
      </c>
      <c r="AJ387" s="65" t="str">
        <f t="shared" si="154"/>
        <v/>
      </c>
      <c r="AK387" s="37" t="str">
        <f t="shared" si="155"/>
        <v/>
      </c>
      <c r="AL387" s="14">
        <f t="shared" si="156"/>
        <v>419.91</v>
      </c>
      <c r="AM387" s="42">
        <f t="shared" si="157"/>
        <v>468.43</v>
      </c>
      <c r="AN387" s="60">
        <f t="shared" si="158"/>
        <v>11837</v>
      </c>
      <c r="AO387" s="43">
        <f t="shared" si="159"/>
        <v>4.6442910472681925E-2</v>
      </c>
      <c r="AP387" s="66">
        <f t="shared" si="160"/>
        <v>457.23045360355354</v>
      </c>
      <c r="AQ387" s="18">
        <v>0</v>
      </c>
      <c r="AR387" s="66">
        <f t="shared" si="161"/>
        <v>2449</v>
      </c>
      <c r="AS387" s="38">
        <f t="shared" si="162"/>
        <v>1270</v>
      </c>
      <c r="AT387" s="38">
        <f t="shared" si="163"/>
        <v>1600.0500000000002</v>
      </c>
      <c r="AU387" s="66">
        <f t="shared" si="164"/>
        <v>722</v>
      </c>
      <c r="AV387" s="20">
        <f t="shared" si="165"/>
        <v>2449</v>
      </c>
      <c r="AX387" s="65">
        <f t="shared" si="166"/>
        <v>1</v>
      </c>
    </row>
    <row r="388" spans="1:50" ht="15" customHeight="1">
      <c r="A388" s="2">
        <v>40</v>
      </c>
      <c r="B388" s="2">
        <v>400</v>
      </c>
      <c r="C388" s="1" t="s">
        <v>400</v>
      </c>
      <c r="D388" s="35">
        <v>186063</v>
      </c>
      <c r="E388" s="66">
        <v>0</v>
      </c>
      <c r="F388" s="7">
        <v>675</v>
      </c>
      <c r="G388" s="66">
        <v>679</v>
      </c>
      <c r="H388" s="63">
        <v>2.2709999999999999</v>
      </c>
      <c r="I388" s="65">
        <v>288</v>
      </c>
      <c r="J388" s="73">
        <f t="shared" si="140"/>
        <v>0.42420000000000002</v>
      </c>
      <c r="K388" s="65">
        <v>158</v>
      </c>
      <c r="L388" s="65">
        <v>346</v>
      </c>
      <c r="M388" s="61">
        <v>59</v>
      </c>
      <c r="N388" s="41">
        <f t="shared" si="141"/>
        <v>45.664700000000003</v>
      </c>
      <c r="O388" s="41">
        <f t="shared" si="142"/>
        <v>17.052</v>
      </c>
      <c r="P388" s="3">
        <v>732</v>
      </c>
      <c r="Q388" s="3">
        <v>739</v>
      </c>
      <c r="R388" s="3">
        <v>655</v>
      </c>
      <c r="S388" s="3">
        <v>680</v>
      </c>
      <c r="T388" s="75">
        <v>675</v>
      </c>
      <c r="U388" s="74">
        <f t="shared" si="143"/>
        <v>739</v>
      </c>
      <c r="V388" s="42">
        <f t="shared" si="144"/>
        <v>8.1199999999999992</v>
      </c>
      <c r="W388" s="68">
        <v>484544</v>
      </c>
      <c r="X388" s="69">
        <v>73108</v>
      </c>
      <c r="Y388" s="8">
        <v>1.0047876669698856</v>
      </c>
      <c r="Z388" s="37">
        <f t="shared" si="145"/>
        <v>671.78369999999995</v>
      </c>
      <c r="AA388" s="65">
        <f t="shared" si="146"/>
        <v>0</v>
      </c>
      <c r="AB388" s="34">
        <f t="shared" si="147"/>
        <v>0.43202299999999999</v>
      </c>
      <c r="AC388" s="34" t="str">
        <f t="shared" si="148"/>
        <v/>
      </c>
      <c r="AD388" s="65" t="str">
        <f t="shared" si="149"/>
        <v/>
      </c>
      <c r="AE388" s="65">
        <f t="shared" si="150"/>
        <v>622.49299999999994</v>
      </c>
      <c r="AF388" s="65">
        <f t="shared" si="151"/>
        <v>622.49299999999994</v>
      </c>
      <c r="AG388" s="65">
        <f t="shared" si="167"/>
        <v>0</v>
      </c>
      <c r="AH388" s="34" t="str">
        <f t="shared" si="152"/>
        <v/>
      </c>
      <c r="AI388" s="34" t="str">
        <f t="shared" si="153"/>
        <v/>
      </c>
      <c r="AJ388" s="65" t="str">
        <f t="shared" si="154"/>
        <v/>
      </c>
      <c r="AK388" s="37" t="str">
        <f t="shared" si="155"/>
        <v/>
      </c>
      <c r="AL388" s="14">
        <f t="shared" si="156"/>
        <v>622.49</v>
      </c>
      <c r="AM388" s="42">
        <f t="shared" si="157"/>
        <v>694.42</v>
      </c>
      <c r="AN388" s="60">
        <f t="shared" si="158"/>
        <v>262177</v>
      </c>
      <c r="AO388" s="43">
        <f t="shared" si="159"/>
        <v>4.6442910472681925E-2</v>
      </c>
      <c r="AP388" s="66">
        <f t="shared" si="160"/>
        <v>3534.955687717712</v>
      </c>
      <c r="AQ388" s="18">
        <v>0</v>
      </c>
      <c r="AR388" s="66">
        <f t="shared" si="161"/>
        <v>189598</v>
      </c>
      <c r="AS388" s="38">
        <f t="shared" si="162"/>
        <v>6790</v>
      </c>
      <c r="AT388" s="38">
        <f t="shared" si="163"/>
        <v>3655.4</v>
      </c>
      <c r="AU388" s="66">
        <f t="shared" si="164"/>
        <v>182408</v>
      </c>
      <c r="AV388" s="20">
        <f t="shared" si="165"/>
        <v>189598</v>
      </c>
      <c r="AX388" s="65">
        <f t="shared" si="166"/>
        <v>1</v>
      </c>
    </row>
    <row r="389" spans="1:50" ht="15" customHeight="1">
      <c r="A389" s="2">
        <v>40</v>
      </c>
      <c r="B389" s="2">
        <v>500</v>
      </c>
      <c r="C389" s="1" t="s">
        <v>414</v>
      </c>
      <c r="D389" s="35">
        <v>32318</v>
      </c>
      <c r="E389" s="66">
        <v>0</v>
      </c>
      <c r="F389" s="7">
        <v>134</v>
      </c>
      <c r="G389" s="66">
        <v>136</v>
      </c>
      <c r="H389" s="63">
        <v>2.5659999999999998</v>
      </c>
      <c r="I389" s="40">
        <v>0</v>
      </c>
      <c r="J389" s="73">
        <f t="shared" si="140"/>
        <v>0</v>
      </c>
      <c r="K389" s="65">
        <v>39</v>
      </c>
      <c r="L389" s="65">
        <v>76</v>
      </c>
      <c r="M389" s="61">
        <v>15</v>
      </c>
      <c r="N389" s="41">
        <f t="shared" si="141"/>
        <v>51.315800000000003</v>
      </c>
      <c r="O389" s="41">
        <f t="shared" si="142"/>
        <v>19.736799999999999</v>
      </c>
      <c r="P389" s="3">
        <v>182</v>
      </c>
      <c r="Q389" s="3">
        <v>177</v>
      </c>
      <c r="R389" s="3">
        <v>167</v>
      </c>
      <c r="S389" s="3">
        <v>148</v>
      </c>
      <c r="T389" s="75">
        <v>134</v>
      </c>
      <c r="U389" s="74">
        <f t="shared" si="143"/>
        <v>182</v>
      </c>
      <c r="V389" s="42">
        <f t="shared" si="144"/>
        <v>25.27</v>
      </c>
      <c r="W389" s="68">
        <v>60860</v>
      </c>
      <c r="X389" s="69">
        <v>47112</v>
      </c>
      <c r="Y389" s="8">
        <v>0.1361384685952213</v>
      </c>
      <c r="Z389" s="37">
        <f t="shared" si="145"/>
        <v>984.29200000000003</v>
      </c>
      <c r="AA389" s="65">
        <f t="shared" si="146"/>
        <v>0</v>
      </c>
      <c r="AB389" s="34">
        <f t="shared" si="147"/>
        <v>0.43202299999999999</v>
      </c>
      <c r="AC389" s="34" t="str">
        <f t="shared" si="148"/>
        <v/>
      </c>
      <c r="AD389" s="65" t="str">
        <f t="shared" si="149"/>
        <v/>
      </c>
      <c r="AE389" s="65">
        <f t="shared" si="150"/>
        <v>423.21199999999999</v>
      </c>
      <c r="AF389" s="65">
        <f t="shared" si="151"/>
        <v>423.21199999999999</v>
      </c>
      <c r="AG389" s="65">
        <f t="shared" si="167"/>
        <v>0</v>
      </c>
      <c r="AH389" s="34" t="str">
        <f t="shared" si="152"/>
        <v/>
      </c>
      <c r="AI389" s="34" t="str">
        <f t="shared" si="153"/>
        <v/>
      </c>
      <c r="AJ389" s="65" t="str">
        <f t="shared" si="154"/>
        <v/>
      </c>
      <c r="AK389" s="37" t="str">
        <f t="shared" si="155"/>
        <v/>
      </c>
      <c r="AL389" s="14">
        <f t="shared" si="156"/>
        <v>423.21</v>
      </c>
      <c r="AM389" s="42">
        <f t="shared" si="157"/>
        <v>472.11</v>
      </c>
      <c r="AN389" s="60">
        <f t="shared" si="158"/>
        <v>37914</v>
      </c>
      <c r="AO389" s="43">
        <f t="shared" si="159"/>
        <v>4.6442910472681925E-2</v>
      </c>
      <c r="AP389" s="66">
        <f t="shared" si="160"/>
        <v>259.89452700512805</v>
      </c>
      <c r="AQ389" s="18">
        <v>0</v>
      </c>
      <c r="AR389" s="66">
        <f t="shared" si="161"/>
        <v>32578</v>
      </c>
      <c r="AS389" s="38">
        <f t="shared" si="162"/>
        <v>1360</v>
      </c>
      <c r="AT389" s="38">
        <f t="shared" si="163"/>
        <v>2355.6</v>
      </c>
      <c r="AU389" s="66">
        <f t="shared" si="164"/>
        <v>30958</v>
      </c>
      <c r="AV389" s="20">
        <f t="shared" si="165"/>
        <v>32578</v>
      </c>
      <c r="AX389" s="65">
        <f t="shared" si="166"/>
        <v>1</v>
      </c>
    </row>
    <row r="390" spans="1:50" ht="15" customHeight="1">
      <c r="A390" s="2">
        <v>40</v>
      </c>
      <c r="B390" s="2">
        <v>600</v>
      </c>
      <c r="C390" s="1" t="s">
        <v>445</v>
      </c>
      <c r="D390" s="35">
        <v>846782</v>
      </c>
      <c r="E390" s="66">
        <v>0</v>
      </c>
      <c r="F390" s="7">
        <v>2499</v>
      </c>
      <c r="G390" s="66">
        <v>2524</v>
      </c>
      <c r="H390" s="63">
        <v>2.65</v>
      </c>
      <c r="I390" s="65">
        <v>1104</v>
      </c>
      <c r="J390" s="73">
        <f t="shared" si="140"/>
        <v>0.43740000000000001</v>
      </c>
      <c r="K390" s="65">
        <v>237</v>
      </c>
      <c r="L390" s="65">
        <v>1075</v>
      </c>
      <c r="M390" s="61">
        <v>331</v>
      </c>
      <c r="N390" s="41">
        <f t="shared" si="141"/>
        <v>22.046499999999998</v>
      </c>
      <c r="O390" s="41">
        <f t="shared" si="142"/>
        <v>30.790699999999998</v>
      </c>
      <c r="P390" s="3">
        <v>1890</v>
      </c>
      <c r="Q390" s="3">
        <v>1967</v>
      </c>
      <c r="R390" s="3">
        <v>2006</v>
      </c>
      <c r="S390" s="3">
        <v>2240</v>
      </c>
      <c r="T390" s="74">
        <v>2499</v>
      </c>
      <c r="U390" s="74">
        <f t="shared" si="143"/>
        <v>2499</v>
      </c>
      <c r="V390" s="42">
        <f t="shared" si="144"/>
        <v>0</v>
      </c>
      <c r="W390" s="68">
        <v>1441880</v>
      </c>
      <c r="X390" s="69">
        <v>1102676</v>
      </c>
      <c r="Y390" s="8">
        <v>1.5093104678477274</v>
      </c>
      <c r="Z390" s="37">
        <f t="shared" si="145"/>
        <v>1655.723</v>
      </c>
      <c r="AA390" s="65">
        <f t="shared" si="146"/>
        <v>0</v>
      </c>
      <c r="AB390" s="34">
        <f t="shared" si="147"/>
        <v>0.43202299999999999</v>
      </c>
      <c r="AC390" s="34">
        <f t="shared" si="148"/>
        <v>4.8000000000000001E-2</v>
      </c>
      <c r="AD390" s="65" t="str">
        <f t="shared" si="149"/>
        <v/>
      </c>
      <c r="AE390" s="65" t="str">
        <f t="shared" si="150"/>
        <v/>
      </c>
      <c r="AF390" s="65" t="str">
        <f t="shared" si="151"/>
        <v/>
      </c>
      <c r="AG390" s="65">
        <f t="shared" si="167"/>
        <v>622.08158534999995</v>
      </c>
      <c r="AH390" s="34" t="str">
        <f t="shared" si="152"/>
        <v/>
      </c>
      <c r="AI390" s="34">
        <f t="shared" si="153"/>
        <v>629.61991609680001</v>
      </c>
      <c r="AJ390" s="65" t="str">
        <f t="shared" si="154"/>
        <v/>
      </c>
      <c r="AK390" s="37">
        <f t="shared" si="155"/>
        <v>1</v>
      </c>
      <c r="AL390" s="14">
        <f t="shared" si="156"/>
        <v>629.62</v>
      </c>
      <c r="AM390" s="42">
        <f t="shared" si="157"/>
        <v>702.37</v>
      </c>
      <c r="AN390" s="60">
        <f t="shared" si="158"/>
        <v>1149857</v>
      </c>
      <c r="AO390" s="43">
        <f t="shared" si="159"/>
        <v>4.6442910472681925E-2</v>
      </c>
      <c r="AP390" s="66">
        <f t="shared" si="160"/>
        <v>14075.685091508074</v>
      </c>
      <c r="AQ390" s="18">
        <v>0</v>
      </c>
      <c r="AR390" s="66">
        <f t="shared" si="161"/>
        <v>860858</v>
      </c>
      <c r="AS390" s="38">
        <f t="shared" si="162"/>
        <v>25240</v>
      </c>
      <c r="AT390" s="38">
        <f t="shared" si="163"/>
        <v>55133.8</v>
      </c>
      <c r="AU390" s="66">
        <f t="shared" si="164"/>
        <v>821542</v>
      </c>
      <c r="AV390" s="20">
        <f t="shared" si="165"/>
        <v>860858</v>
      </c>
      <c r="AX390" s="65">
        <f t="shared" si="166"/>
        <v>1</v>
      </c>
    </row>
    <row r="391" spans="1:50" ht="15" customHeight="1">
      <c r="A391" s="2">
        <v>40</v>
      </c>
      <c r="B391" s="2">
        <v>700</v>
      </c>
      <c r="C391" s="1" t="s">
        <v>451</v>
      </c>
      <c r="D391" s="35">
        <v>1020741</v>
      </c>
      <c r="E391" s="66">
        <v>0</v>
      </c>
      <c r="F391" s="7">
        <v>4058</v>
      </c>
      <c r="G391" s="66">
        <v>4091</v>
      </c>
      <c r="H391" s="63">
        <v>2.3879999999999999</v>
      </c>
      <c r="I391" s="65">
        <v>3046</v>
      </c>
      <c r="J391" s="73">
        <f t="shared" si="140"/>
        <v>0.74460000000000004</v>
      </c>
      <c r="K391" s="65">
        <v>314</v>
      </c>
      <c r="L391" s="65">
        <v>1717</v>
      </c>
      <c r="M391" s="61">
        <v>474</v>
      </c>
      <c r="N391" s="41">
        <f t="shared" si="141"/>
        <v>18.287700000000001</v>
      </c>
      <c r="O391" s="41">
        <f t="shared" si="142"/>
        <v>27.606300000000001</v>
      </c>
      <c r="P391" s="3">
        <v>3745</v>
      </c>
      <c r="Q391" s="3">
        <v>3763</v>
      </c>
      <c r="R391" s="3">
        <v>3714</v>
      </c>
      <c r="S391" s="3">
        <v>3922</v>
      </c>
      <c r="T391" s="74">
        <v>4058</v>
      </c>
      <c r="U391" s="74">
        <f t="shared" si="143"/>
        <v>4058</v>
      </c>
      <c r="V391" s="42">
        <f t="shared" si="144"/>
        <v>0</v>
      </c>
      <c r="W391" s="68">
        <v>3064830</v>
      </c>
      <c r="X391" s="69">
        <v>2564560</v>
      </c>
      <c r="Y391" s="8">
        <v>5.6243418888427286</v>
      </c>
      <c r="Z391" s="37">
        <f t="shared" si="145"/>
        <v>721.50660000000005</v>
      </c>
      <c r="AA391" s="65">
        <f t="shared" si="146"/>
        <v>0</v>
      </c>
      <c r="AB391" s="34">
        <f t="shared" si="147"/>
        <v>0.43202299999999999</v>
      </c>
      <c r="AC391" s="34" t="str">
        <f t="shared" si="148"/>
        <v/>
      </c>
      <c r="AD391" s="65" t="str">
        <f t="shared" si="149"/>
        <v/>
      </c>
      <c r="AE391" s="65" t="str">
        <f t="shared" si="150"/>
        <v/>
      </c>
      <c r="AF391" s="65" t="str">
        <f t="shared" si="151"/>
        <v/>
      </c>
      <c r="AG391" s="65">
        <f t="shared" si="167"/>
        <v>616.55639562999988</v>
      </c>
      <c r="AH391" s="34" t="str">
        <f t="shared" si="152"/>
        <v/>
      </c>
      <c r="AI391" s="34" t="str">
        <f t="shared" si="153"/>
        <v/>
      </c>
      <c r="AJ391" s="65" t="str">
        <f t="shared" si="154"/>
        <v/>
      </c>
      <c r="AK391" s="37" t="str">
        <f t="shared" si="155"/>
        <v/>
      </c>
      <c r="AL391" s="14">
        <f t="shared" si="156"/>
        <v>616.55999999999995</v>
      </c>
      <c r="AM391" s="42">
        <f t="shared" si="157"/>
        <v>687.8</v>
      </c>
      <c r="AN391" s="60">
        <f t="shared" si="158"/>
        <v>1489713</v>
      </c>
      <c r="AO391" s="43">
        <f t="shared" si="159"/>
        <v>4.6442910472681925E-2</v>
      </c>
      <c r="AP391" s="66">
        <f t="shared" si="160"/>
        <v>21780.424610194586</v>
      </c>
      <c r="AQ391" s="18">
        <v>0</v>
      </c>
      <c r="AR391" s="66">
        <f t="shared" si="161"/>
        <v>1042521</v>
      </c>
      <c r="AS391" s="38">
        <f t="shared" si="162"/>
        <v>40910</v>
      </c>
      <c r="AT391" s="38">
        <f t="shared" si="163"/>
        <v>128228</v>
      </c>
      <c r="AU391" s="66">
        <f t="shared" si="164"/>
        <v>979831</v>
      </c>
      <c r="AV391" s="20">
        <f t="shared" si="165"/>
        <v>1042521</v>
      </c>
      <c r="AX391" s="65">
        <f t="shared" si="166"/>
        <v>1</v>
      </c>
    </row>
    <row r="392" spans="1:50" ht="15" customHeight="1">
      <c r="A392" s="2">
        <v>40</v>
      </c>
      <c r="B392" s="2">
        <v>800</v>
      </c>
      <c r="C392" s="1" t="s">
        <v>531</v>
      </c>
      <c r="D392" s="35">
        <v>850126</v>
      </c>
      <c r="E392" s="66">
        <v>0</v>
      </c>
      <c r="F392" s="7">
        <v>2956</v>
      </c>
      <c r="G392" s="66">
        <v>3079</v>
      </c>
      <c r="H392" s="63">
        <v>2.4540000000000002</v>
      </c>
      <c r="I392" s="65">
        <v>983</v>
      </c>
      <c r="J392" s="73">
        <f t="shared" si="140"/>
        <v>0.31929999999999997</v>
      </c>
      <c r="K392" s="65">
        <v>412</v>
      </c>
      <c r="L392" s="65">
        <v>1265</v>
      </c>
      <c r="M392" s="61">
        <v>407</v>
      </c>
      <c r="N392" s="41">
        <f t="shared" si="141"/>
        <v>32.569199999999995</v>
      </c>
      <c r="O392" s="41">
        <f t="shared" si="142"/>
        <v>32.173900000000003</v>
      </c>
      <c r="P392" s="3">
        <v>2281</v>
      </c>
      <c r="Q392" s="3">
        <v>2349</v>
      </c>
      <c r="R392" s="3">
        <v>2399</v>
      </c>
      <c r="S392" s="3">
        <v>2794</v>
      </c>
      <c r="T392" s="74">
        <v>2956</v>
      </c>
      <c r="U392" s="74">
        <f t="shared" si="143"/>
        <v>2956</v>
      </c>
      <c r="V392" s="42">
        <f t="shared" si="144"/>
        <v>0</v>
      </c>
      <c r="W392" s="68">
        <v>2242765</v>
      </c>
      <c r="X392" s="69">
        <v>1632666</v>
      </c>
      <c r="Y392" s="8">
        <v>2.6198526788541106</v>
      </c>
      <c r="Z392" s="37">
        <f t="shared" si="145"/>
        <v>1128.3077000000001</v>
      </c>
      <c r="AA392" s="65">
        <f t="shared" si="146"/>
        <v>0</v>
      </c>
      <c r="AB392" s="34">
        <f t="shared" si="147"/>
        <v>0.43202299999999999</v>
      </c>
      <c r="AC392" s="34" t="str">
        <f t="shared" si="148"/>
        <v/>
      </c>
      <c r="AD392" s="65" t="str">
        <f t="shared" si="149"/>
        <v/>
      </c>
      <c r="AE392" s="65" t="str">
        <f t="shared" si="150"/>
        <v/>
      </c>
      <c r="AF392" s="65" t="str">
        <f t="shared" si="151"/>
        <v/>
      </c>
      <c r="AG392" s="65">
        <f t="shared" si="167"/>
        <v>695.02104627999984</v>
      </c>
      <c r="AH392" s="34" t="str">
        <f t="shared" si="152"/>
        <v/>
      </c>
      <c r="AI392" s="34" t="str">
        <f t="shared" si="153"/>
        <v/>
      </c>
      <c r="AJ392" s="65" t="str">
        <f t="shared" si="154"/>
        <v/>
      </c>
      <c r="AK392" s="37" t="str">
        <f t="shared" si="155"/>
        <v/>
      </c>
      <c r="AL392" s="14">
        <f t="shared" si="156"/>
        <v>695.02</v>
      </c>
      <c r="AM392" s="42">
        <f t="shared" si="157"/>
        <v>775.33</v>
      </c>
      <c r="AN392" s="60">
        <f t="shared" si="158"/>
        <v>1418315</v>
      </c>
      <c r="AO392" s="43">
        <f t="shared" si="159"/>
        <v>4.6442910472681925E-2</v>
      </c>
      <c r="AP392" s="66">
        <f t="shared" si="160"/>
        <v>26388.35085856267</v>
      </c>
      <c r="AQ392" s="18">
        <v>0</v>
      </c>
      <c r="AR392" s="66">
        <f t="shared" si="161"/>
        <v>876514</v>
      </c>
      <c r="AS392" s="38">
        <f t="shared" si="162"/>
        <v>30790</v>
      </c>
      <c r="AT392" s="38">
        <f t="shared" si="163"/>
        <v>81633.3</v>
      </c>
      <c r="AU392" s="66">
        <f t="shared" si="164"/>
        <v>819336</v>
      </c>
      <c r="AV392" s="20">
        <f t="shared" si="165"/>
        <v>876514</v>
      </c>
      <c r="AX392" s="65">
        <f t="shared" si="166"/>
        <v>1</v>
      </c>
    </row>
    <row r="393" spans="1:50" ht="15" customHeight="1">
      <c r="A393" s="2">
        <v>40</v>
      </c>
      <c r="B393" s="2">
        <v>1100</v>
      </c>
      <c r="C393" s="1" t="s">
        <v>806</v>
      </c>
      <c r="D393" s="35">
        <v>523495</v>
      </c>
      <c r="E393" s="66">
        <v>0</v>
      </c>
      <c r="F393" s="7">
        <v>1868</v>
      </c>
      <c r="G393" s="66">
        <v>1894</v>
      </c>
      <c r="H393" s="63">
        <v>2.2599999999999998</v>
      </c>
      <c r="I393" s="65">
        <v>469</v>
      </c>
      <c r="J393" s="73">
        <f t="shared" si="140"/>
        <v>0.24759999999999999</v>
      </c>
      <c r="K393" s="65">
        <v>375</v>
      </c>
      <c r="L393" s="65">
        <v>1025</v>
      </c>
      <c r="M393" s="61">
        <v>274</v>
      </c>
      <c r="N393" s="41">
        <f t="shared" si="141"/>
        <v>36.5854</v>
      </c>
      <c r="O393" s="41">
        <f t="shared" si="142"/>
        <v>26.731700000000004</v>
      </c>
      <c r="P393" s="3">
        <v>1539</v>
      </c>
      <c r="Q393" s="3">
        <v>1717</v>
      </c>
      <c r="R393" s="3">
        <v>1771</v>
      </c>
      <c r="S393" s="3">
        <v>1833</v>
      </c>
      <c r="T393" s="74">
        <v>1868</v>
      </c>
      <c r="U393" s="74">
        <f t="shared" si="143"/>
        <v>1868</v>
      </c>
      <c r="V393" s="42">
        <f t="shared" si="144"/>
        <v>0</v>
      </c>
      <c r="W393" s="68">
        <v>1246929</v>
      </c>
      <c r="X393" s="69">
        <v>788251</v>
      </c>
      <c r="Y393" s="8">
        <v>2.3317173670302718</v>
      </c>
      <c r="Z393" s="37">
        <f t="shared" si="145"/>
        <v>801.12630000000001</v>
      </c>
      <c r="AA393" s="65">
        <f t="shared" si="146"/>
        <v>0</v>
      </c>
      <c r="AB393" s="34">
        <f t="shared" si="147"/>
        <v>0.43202299999999999</v>
      </c>
      <c r="AC393" s="34" t="str">
        <f t="shared" si="148"/>
        <v/>
      </c>
      <c r="AD393" s="65" t="str">
        <f t="shared" si="149"/>
        <v/>
      </c>
      <c r="AE393" s="65">
        <f t="shared" si="150"/>
        <v>1068.3980000000001</v>
      </c>
      <c r="AF393" s="65">
        <f t="shared" si="151"/>
        <v>630</v>
      </c>
      <c r="AG393" s="65">
        <f t="shared" si="167"/>
        <v>0</v>
      </c>
      <c r="AH393" s="34" t="str">
        <f t="shared" si="152"/>
        <v/>
      </c>
      <c r="AI393" s="34" t="str">
        <f t="shared" si="153"/>
        <v/>
      </c>
      <c r="AJ393" s="65" t="str">
        <f t="shared" si="154"/>
        <v/>
      </c>
      <c r="AK393" s="37" t="str">
        <f t="shared" si="155"/>
        <v/>
      </c>
      <c r="AL393" s="14">
        <f t="shared" si="156"/>
        <v>630</v>
      </c>
      <c r="AM393" s="42">
        <f t="shared" si="157"/>
        <v>702.8</v>
      </c>
      <c r="AN393" s="60">
        <f t="shared" si="158"/>
        <v>792401</v>
      </c>
      <c r="AO393" s="43">
        <f t="shared" si="159"/>
        <v>4.6442910472681925E-2</v>
      </c>
      <c r="AP393" s="66">
        <f t="shared" si="160"/>
        <v>12488.777283567006</v>
      </c>
      <c r="AQ393" s="18">
        <v>0</v>
      </c>
      <c r="AR393" s="66">
        <f t="shared" si="161"/>
        <v>535984</v>
      </c>
      <c r="AS393" s="38">
        <f t="shared" si="162"/>
        <v>18940</v>
      </c>
      <c r="AT393" s="38">
        <f t="shared" si="163"/>
        <v>39412.550000000003</v>
      </c>
      <c r="AU393" s="66">
        <f t="shared" si="164"/>
        <v>504555</v>
      </c>
      <c r="AV393" s="20">
        <f t="shared" si="165"/>
        <v>535984</v>
      </c>
      <c r="AX393" s="65">
        <f t="shared" si="166"/>
        <v>1</v>
      </c>
    </row>
    <row r="394" spans="1:50" ht="15" customHeight="1">
      <c r="A394" s="2">
        <v>40</v>
      </c>
      <c r="B394" s="2">
        <v>6800</v>
      </c>
      <c r="C394" s="1" t="s">
        <v>243</v>
      </c>
      <c r="D394" s="35">
        <v>17193</v>
      </c>
      <c r="E394" s="66">
        <v>0</v>
      </c>
      <c r="F394" s="7">
        <v>652</v>
      </c>
      <c r="G394" s="66">
        <v>712</v>
      </c>
      <c r="H394" s="63">
        <v>2.3519999999999999</v>
      </c>
      <c r="I394" s="65">
        <v>184</v>
      </c>
      <c r="J394" s="73">
        <f t="shared" si="140"/>
        <v>0.25840000000000002</v>
      </c>
      <c r="K394" s="65">
        <v>81</v>
      </c>
      <c r="L394" s="65">
        <v>393</v>
      </c>
      <c r="M394" s="61">
        <v>77</v>
      </c>
      <c r="N394" s="41">
        <f t="shared" si="141"/>
        <v>20.610700000000001</v>
      </c>
      <c r="O394" s="41">
        <f t="shared" si="142"/>
        <v>19.5929</v>
      </c>
      <c r="P394" s="3">
        <v>445</v>
      </c>
      <c r="Q394" s="3">
        <v>454</v>
      </c>
      <c r="R394" s="3">
        <v>445</v>
      </c>
      <c r="S394" s="3">
        <v>486</v>
      </c>
      <c r="T394" s="75">
        <v>652</v>
      </c>
      <c r="U394" s="74">
        <f t="shared" si="143"/>
        <v>652</v>
      </c>
      <c r="V394" s="42">
        <f t="shared" si="144"/>
        <v>0</v>
      </c>
      <c r="W394" s="68">
        <v>1049120</v>
      </c>
      <c r="X394" s="69">
        <v>656938</v>
      </c>
      <c r="Y394" s="8">
        <v>1.2042144596808944</v>
      </c>
      <c r="Z394" s="37">
        <f t="shared" si="145"/>
        <v>541.43179999999995</v>
      </c>
      <c r="AA394" s="65">
        <f t="shared" si="146"/>
        <v>0</v>
      </c>
      <c r="AB394" s="34">
        <f t="shared" si="147"/>
        <v>0.43202299999999999</v>
      </c>
      <c r="AC394" s="34" t="str">
        <f t="shared" si="148"/>
        <v/>
      </c>
      <c r="AD394" s="65" t="str">
        <f t="shared" si="149"/>
        <v/>
      </c>
      <c r="AE394" s="65">
        <f t="shared" si="150"/>
        <v>634.60400000000004</v>
      </c>
      <c r="AF394" s="65">
        <f t="shared" si="151"/>
        <v>630</v>
      </c>
      <c r="AG394" s="65">
        <f t="shared" si="167"/>
        <v>0</v>
      </c>
      <c r="AH394" s="34" t="str">
        <f t="shared" si="152"/>
        <v/>
      </c>
      <c r="AI394" s="34" t="str">
        <f t="shared" si="153"/>
        <v/>
      </c>
      <c r="AJ394" s="65" t="str">
        <f t="shared" si="154"/>
        <v/>
      </c>
      <c r="AK394" s="37" t="str">
        <f t="shared" si="155"/>
        <v/>
      </c>
      <c r="AL394" s="14">
        <f t="shared" si="156"/>
        <v>630</v>
      </c>
      <c r="AM394" s="42">
        <f t="shared" si="157"/>
        <v>702.8</v>
      </c>
      <c r="AN394" s="60">
        <f t="shared" si="158"/>
        <v>47150</v>
      </c>
      <c r="AO394" s="43">
        <f t="shared" si="159"/>
        <v>4.6442910472681925E-2</v>
      </c>
      <c r="AP394" s="66">
        <f t="shared" si="160"/>
        <v>1391.2902690301325</v>
      </c>
      <c r="AQ394" s="18">
        <v>0</v>
      </c>
      <c r="AR394" s="66">
        <f t="shared" si="161"/>
        <v>18584</v>
      </c>
      <c r="AS394" s="38">
        <f t="shared" si="162"/>
        <v>7120</v>
      </c>
      <c r="AT394" s="38">
        <f t="shared" si="163"/>
        <v>32846.9</v>
      </c>
      <c r="AU394" s="66">
        <f t="shared" si="164"/>
        <v>10073</v>
      </c>
      <c r="AV394" s="20">
        <f t="shared" si="165"/>
        <v>18584</v>
      </c>
      <c r="AX394" s="65">
        <f t="shared" si="166"/>
        <v>1</v>
      </c>
    </row>
    <row r="395" spans="1:50" ht="15" customHeight="1">
      <c r="A395" s="2">
        <v>41</v>
      </c>
      <c r="B395" s="2">
        <v>100</v>
      </c>
      <c r="C395" s="1" t="s">
        <v>22</v>
      </c>
      <c r="D395" s="35">
        <v>23270</v>
      </c>
      <c r="E395" s="66">
        <v>0</v>
      </c>
      <c r="F395" s="7">
        <v>75</v>
      </c>
      <c r="G395" s="66">
        <v>75</v>
      </c>
      <c r="H395" s="63">
        <v>2.0270000000000001</v>
      </c>
      <c r="I395" s="65"/>
      <c r="J395" s="73">
        <f t="shared" si="140"/>
        <v>0</v>
      </c>
      <c r="K395" s="65">
        <v>33</v>
      </c>
      <c r="L395" s="65">
        <v>67</v>
      </c>
      <c r="M395" s="61">
        <v>17</v>
      </c>
      <c r="N395" s="41">
        <f t="shared" si="141"/>
        <v>49.253700000000002</v>
      </c>
      <c r="O395" s="41">
        <f t="shared" si="142"/>
        <v>25.373099999999997</v>
      </c>
      <c r="P395" s="3">
        <v>121</v>
      </c>
      <c r="Q395" s="3">
        <v>96</v>
      </c>
      <c r="R395" s="3">
        <v>104</v>
      </c>
      <c r="S395" s="3">
        <v>100</v>
      </c>
      <c r="T395" s="75">
        <v>75</v>
      </c>
      <c r="U395" s="74">
        <f t="shared" si="143"/>
        <v>121</v>
      </c>
      <c r="V395" s="42">
        <f t="shared" si="144"/>
        <v>38.020000000000003</v>
      </c>
      <c r="W395" s="68">
        <v>9866</v>
      </c>
      <c r="X395" s="69">
        <v>45996</v>
      </c>
      <c r="Y395" s="8">
        <v>0.7644232328489553</v>
      </c>
      <c r="Z395" s="37">
        <f t="shared" si="145"/>
        <v>98.113200000000006</v>
      </c>
      <c r="AA395" s="65">
        <f t="shared" si="146"/>
        <v>0</v>
      </c>
      <c r="AB395" s="34">
        <f t="shared" si="147"/>
        <v>0.43202299999999999</v>
      </c>
      <c r="AC395" s="34" t="str">
        <f t="shared" si="148"/>
        <v/>
      </c>
      <c r="AD395" s="65" t="str">
        <f t="shared" si="149"/>
        <v/>
      </c>
      <c r="AE395" s="65">
        <f t="shared" si="150"/>
        <v>410</v>
      </c>
      <c r="AF395" s="65">
        <f t="shared" si="151"/>
        <v>410</v>
      </c>
      <c r="AG395" s="65">
        <f t="shared" si="167"/>
        <v>0</v>
      </c>
      <c r="AH395" s="34" t="str">
        <f t="shared" si="152"/>
        <v/>
      </c>
      <c r="AI395" s="34" t="str">
        <f t="shared" si="153"/>
        <v/>
      </c>
      <c r="AJ395" s="65" t="str">
        <f t="shared" si="154"/>
        <v/>
      </c>
      <c r="AK395" s="37" t="str">
        <f t="shared" si="155"/>
        <v/>
      </c>
      <c r="AL395" s="14">
        <f t="shared" si="156"/>
        <v>410</v>
      </c>
      <c r="AM395" s="42">
        <f t="shared" si="157"/>
        <v>457.38</v>
      </c>
      <c r="AN395" s="60">
        <f t="shared" si="158"/>
        <v>30041</v>
      </c>
      <c r="AO395" s="43">
        <f t="shared" si="159"/>
        <v>4.6442910472681925E-2</v>
      </c>
      <c r="AP395" s="66">
        <f t="shared" si="160"/>
        <v>314.46494681052934</v>
      </c>
      <c r="AQ395" s="18">
        <v>0</v>
      </c>
      <c r="AR395" s="66">
        <f t="shared" si="161"/>
        <v>23584</v>
      </c>
      <c r="AS395" s="38">
        <f t="shared" si="162"/>
        <v>750</v>
      </c>
      <c r="AT395" s="38">
        <f t="shared" si="163"/>
        <v>2299.8000000000002</v>
      </c>
      <c r="AU395" s="66">
        <f t="shared" si="164"/>
        <v>22520</v>
      </c>
      <c r="AV395" s="20">
        <f t="shared" si="165"/>
        <v>23584</v>
      </c>
      <c r="AX395" s="65">
        <f t="shared" si="166"/>
        <v>1</v>
      </c>
    </row>
    <row r="396" spans="1:50" ht="15" customHeight="1">
      <c r="A396" s="2">
        <v>41</v>
      </c>
      <c r="B396" s="2">
        <v>200</v>
      </c>
      <c r="C396" s="1" t="s">
        <v>352</v>
      </c>
      <c r="D396" s="35">
        <v>266775</v>
      </c>
      <c r="E396" s="66">
        <v>0</v>
      </c>
      <c r="F396" s="7">
        <v>713</v>
      </c>
      <c r="G396" s="66">
        <v>709</v>
      </c>
      <c r="H396" s="63">
        <v>1.988</v>
      </c>
      <c r="I396" s="65">
        <v>334</v>
      </c>
      <c r="J396" s="73">
        <f t="shared" ref="J396:J459" si="168">ROUND(I396/G396,4)</f>
        <v>0.47110000000000002</v>
      </c>
      <c r="K396" s="65">
        <v>121</v>
      </c>
      <c r="L396" s="65">
        <v>415</v>
      </c>
      <c r="M396" s="61">
        <v>115</v>
      </c>
      <c r="N396" s="41">
        <f t="shared" ref="N396:N459" si="169">ROUND(K396/L396,6)*100</f>
        <v>29.156599999999997</v>
      </c>
      <c r="O396" s="41">
        <f t="shared" ref="O396:O459" si="170">ROUND(M396/L396,6)*100</f>
        <v>27.710800000000003</v>
      </c>
      <c r="P396" s="3">
        <v>712</v>
      </c>
      <c r="Q396" s="3">
        <v>737</v>
      </c>
      <c r="R396" s="3">
        <v>684</v>
      </c>
      <c r="S396" s="3">
        <v>725</v>
      </c>
      <c r="T396" s="75">
        <v>713</v>
      </c>
      <c r="U396" s="74">
        <f t="shared" ref="U396:U459" si="171">MAX(P396:T396)</f>
        <v>737</v>
      </c>
      <c r="V396" s="42">
        <f t="shared" ref="V396:V459" si="172">ROUND(IF(100*(1-(G396/U396))&lt;0,0,100*(1-G396/U396)),2)</f>
        <v>3.8</v>
      </c>
      <c r="W396" s="68">
        <v>231853</v>
      </c>
      <c r="X396" s="69">
        <v>310178</v>
      </c>
      <c r="Y396" s="8">
        <v>0.97216821081796523</v>
      </c>
      <c r="Z396" s="37">
        <f t="shared" ref="Z396:Z459" si="173">ROUND(T396/Y396,4)</f>
        <v>733.41219999999998</v>
      </c>
      <c r="AA396" s="65">
        <f t="shared" ref="AA396:AA459" si="174">IF((AND(G396&gt;=10000,Z396&lt;150)),100,IF(AND(G396&lt;10000,Z396&lt;30),200,0))</f>
        <v>0</v>
      </c>
      <c r="AB396" s="34">
        <f t="shared" ref="AB396:AB459" si="175">ROUND(X$11/W$11,6)</f>
        <v>0.43202299999999999</v>
      </c>
      <c r="AC396" s="34" t="str">
        <f t="shared" ref="AC396:AC459" si="176">IF(AND(2500&lt;=G396,G396&lt;3000),(G396-2500)*0.002,"")</f>
        <v/>
      </c>
      <c r="AD396" s="65" t="str">
        <f t="shared" ref="AD396:AD459" si="177">IF(AND(10000&lt;=G396,G396&lt;11000),(11000-G396)*0.001,"")</f>
        <v/>
      </c>
      <c r="AE396" s="65">
        <f t="shared" ref="AE396:AE459" si="178">IF(G396&lt;2500, 410+(0.367*MAX(0,(G396-100))+AA396),"")</f>
        <v>633.50299999999993</v>
      </c>
      <c r="AF396" s="65">
        <f t="shared" ref="AF396:AF459" si="179">IF(AND(AE396&lt;&gt;"",AE396&gt;630+AA396),630+AA396,AE396)</f>
        <v>630</v>
      </c>
      <c r="AG396" s="65">
        <f t="shared" si="167"/>
        <v>0</v>
      </c>
      <c r="AH396" s="34" t="str">
        <f t="shared" ref="AH396:AH459" si="180">IF(G396&gt;=10000,1.15*((4.59*N396)+(0.622*O396)+(169.415*J396)+AA396+307.664),"")</f>
        <v/>
      </c>
      <c r="AI396" s="34" t="str">
        <f t="shared" ref="AI396:AI459" si="181">IF(AND(2500&lt;=G396,G396&lt;3000),(AC396*AG396)+(630*(1-AC396)),"")</f>
        <v/>
      </c>
      <c r="AJ396" s="65" t="str">
        <f t="shared" ref="AJ396:AJ459" si="182">IF(AND(10000&lt;=G396,G396&lt;11000),(AD396*AG396)+(AH396*(1-AD396)),"")</f>
        <v/>
      </c>
      <c r="AK396" s="37" t="str">
        <f t="shared" ref="AK396:AK459" si="183">IF(AND(AC396="",AD396=""),"",1)</f>
        <v/>
      </c>
      <c r="AL396" s="14">
        <f t="shared" ref="AL396:AL459" si="184">ROUND(IF(AK396="",MAX(AF396,AG396,AH396),MAX(AI396,AJ396)),2)</f>
        <v>630</v>
      </c>
      <c r="AM396" s="42">
        <f t="shared" ref="AM396:AM459" si="185">ROUND(AL396*AM$2,2)</f>
        <v>702.8</v>
      </c>
      <c r="AN396" s="60">
        <f t="shared" ref="AN396:AN459" si="186">ROUND(IF((AM396*G396)-(W396*AB396)&lt;0,0,(AM396*G396)-(W396*AB396)),0)</f>
        <v>398119</v>
      </c>
      <c r="AO396" s="43">
        <f t="shared" ref="AO396:AO459" si="187">$AO$11</f>
        <v>4.6442910472681925E-2</v>
      </c>
      <c r="AP396" s="66">
        <f t="shared" ref="AP396:AP459" si="188">(AN396-(D396-E396))*AO396</f>
        <v>6099.997633123935</v>
      </c>
      <c r="AQ396" s="18">
        <v>0</v>
      </c>
      <c r="AR396" s="66">
        <f t="shared" ref="AR396:AR459" si="189">ROUND(MAX(IF((D396-E396)&lt;AN396,D396-E396+AP396+AQ396,AN396+AQ396),0),0)</f>
        <v>272875</v>
      </c>
      <c r="AS396" s="38">
        <f t="shared" ref="AS396:AS459" si="190">10*G396</f>
        <v>7090</v>
      </c>
      <c r="AT396" s="38">
        <f t="shared" ref="AT396:AT459" si="191">0.05*X396</f>
        <v>15508.900000000001</v>
      </c>
      <c r="AU396" s="66">
        <f t="shared" ref="AU396:AU459" si="192">ROUND(MAX(D396-(IF(AND(E396&gt;0,AQ396=0),E396,0))-MIN(AS396:AT396)),0)</f>
        <v>259685</v>
      </c>
      <c r="AV396" s="20">
        <f t="shared" ref="AV396:AV459" si="193">MAX(AR396,AU396)</f>
        <v>272875</v>
      </c>
      <c r="AX396" s="65">
        <f t="shared" ref="AX396:AX459" si="194">IF(AV396&gt;0,1,0)</f>
        <v>1</v>
      </c>
    </row>
    <row r="397" spans="1:50" ht="15" customHeight="1">
      <c r="A397" s="2">
        <v>41</v>
      </c>
      <c r="B397" s="2">
        <v>300</v>
      </c>
      <c r="C397" s="1" t="s">
        <v>390</v>
      </c>
      <c r="D397" s="35">
        <v>223806</v>
      </c>
      <c r="E397" s="66">
        <v>0</v>
      </c>
      <c r="F397" s="7">
        <v>559</v>
      </c>
      <c r="G397" s="66">
        <v>546</v>
      </c>
      <c r="H397" s="63">
        <v>1.9730000000000001</v>
      </c>
      <c r="I397" s="65">
        <v>232</v>
      </c>
      <c r="J397" s="73">
        <f t="shared" si="168"/>
        <v>0.4249</v>
      </c>
      <c r="K397" s="65">
        <v>74</v>
      </c>
      <c r="L397" s="65">
        <v>363</v>
      </c>
      <c r="M397" s="61">
        <v>150</v>
      </c>
      <c r="N397" s="41">
        <f t="shared" si="169"/>
        <v>20.3857</v>
      </c>
      <c r="O397" s="41">
        <f t="shared" si="170"/>
        <v>41.322299999999998</v>
      </c>
      <c r="P397" s="3">
        <v>738</v>
      </c>
      <c r="Q397" s="3">
        <v>761</v>
      </c>
      <c r="R397" s="3">
        <v>751</v>
      </c>
      <c r="S397" s="3">
        <v>679</v>
      </c>
      <c r="T397" s="75">
        <v>559</v>
      </c>
      <c r="U397" s="74">
        <f t="shared" si="171"/>
        <v>761</v>
      </c>
      <c r="V397" s="42">
        <f t="shared" si="172"/>
        <v>28.25</v>
      </c>
      <c r="W397" s="68">
        <v>166366</v>
      </c>
      <c r="X397" s="69">
        <v>308117</v>
      </c>
      <c r="Y397" s="8">
        <v>0.90353854921335541</v>
      </c>
      <c r="Z397" s="37">
        <f t="shared" si="173"/>
        <v>618.67859999999996</v>
      </c>
      <c r="AA397" s="65">
        <f t="shared" si="174"/>
        <v>0</v>
      </c>
      <c r="AB397" s="34">
        <f t="shared" si="175"/>
        <v>0.43202299999999999</v>
      </c>
      <c r="AC397" s="34" t="str">
        <f t="shared" si="176"/>
        <v/>
      </c>
      <c r="AD397" s="65" t="str">
        <f t="shared" si="177"/>
        <v/>
      </c>
      <c r="AE397" s="65">
        <f t="shared" si="178"/>
        <v>573.68200000000002</v>
      </c>
      <c r="AF397" s="65">
        <f t="shared" si="179"/>
        <v>573.68200000000002</v>
      </c>
      <c r="AG397" s="65">
        <f t="shared" ref="AG397:AG460" si="195">IF((AND(2500&lt;=G397,G397&lt;11000)),1.15*(572.62+(5.026*N397)-(53.768*H397)+(14.022*V397)+AA397),0)</f>
        <v>0</v>
      </c>
      <c r="AH397" s="34" t="str">
        <f t="shared" si="180"/>
        <v/>
      </c>
      <c r="AI397" s="34" t="str">
        <f t="shared" si="181"/>
        <v/>
      </c>
      <c r="AJ397" s="65" t="str">
        <f t="shared" si="182"/>
        <v/>
      </c>
      <c r="AK397" s="37" t="str">
        <f t="shared" si="183"/>
        <v/>
      </c>
      <c r="AL397" s="14">
        <f t="shared" si="184"/>
        <v>573.67999999999995</v>
      </c>
      <c r="AM397" s="42">
        <f t="shared" si="185"/>
        <v>639.97</v>
      </c>
      <c r="AN397" s="60">
        <f t="shared" si="186"/>
        <v>277550</v>
      </c>
      <c r="AO397" s="43">
        <f t="shared" si="187"/>
        <v>4.6442910472681925E-2</v>
      </c>
      <c r="AP397" s="66">
        <f t="shared" si="188"/>
        <v>2496.0277804438174</v>
      </c>
      <c r="AQ397" s="18">
        <v>0</v>
      </c>
      <c r="AR397" s="66">
        <f t="shared" si="189"/>
        <v>226302</v>
      </c>
      <c r="AS397" s="38">
        <f t="shared" si="190"/>
        <v>5460</v>
      </c>
      <c r="AT397" s="38">
        <f t="shared" si="191"/>
        <v>15405.85</v>
      </c>
      <c r="AU397" s="66">
        <f t="shared" si="192"/>
        <v>218346</v>
      </c>
      <c r="AV397" s="20">
        <f t="shared" si="193"/>
        <v>226302</v>
      </c>
      <c r="AX397" s="65">
        <f t="shared" si="194"/>
        <v>1</v>
      </c>
    </row>
    <row r="398" spans="1:50" ht="15" customHeight="1">
      <c r="A398" s="2">
        <v>41</v>
      </c>
      <c r="B398" s="2">
        <v>400</v>
      </c>
      <c r="C398" s="1" t="s">
        <v>421</v>
      </c>
      <c r="D398" s="35">
        <v>246323</v>
      </c>
      <c r="E398" s="66">
        <v>0</v>
      </c>
      <c r="F398" s="7">
        <v>683</v>
      </c>
      <c r="G398" s="66">
        <v>672</v>
      </c>
      <c r="H398" s="63">
        <v>2.0059999999999998</v>
      </c>
      <c r="I398" s="65">
        <v>165</v>
      </c>
      <c r="J398" s="73">
        <f t="shared" si="168"/>
        <v>0.2455</v>
      </c>
      <c r="K398" s="65">
        <v>118</v>
      </c>
      <c r="L398" s="65">
        <v>384</v>
      </c>
      <c r="M398" s="61">
        <v>117</v>
      </c>
      <c r="N398" s="41">
        <f t="shared" si="169"/>
        <v>30.729200000000002</v>
      </c>
      <c r="O398" s="41">
        <f t="shared" si="170"/>
        <v>30.468800000000002</v>
      </c>
      <c r="P398" s="3">
        <v>759</v>
      </c>
      <c r="Q398" s="3">
        <v>869</v>
      </c>
      <c r="R398" s="3">
        <v>693</v>
      </c>
      <c r="S398" s="3">
        <v>703</v>
      </c>
      <c r="T398" s="75">
        <v>683</v>
      </c>
      <c r="U398" s="74">
        <f t="shared" si="171"/>
        <v>869</v>
      </c>
      <c r="V398" s="42">
        <f t="shared" si="172"/>
        <v>22.67</v>
      </c>
      <c r="W398" s="68">
        <v>245541</v>
      </c>
      <c r="X398" s="69">
        <v>231379</v>
      </c>
      <c r="Y398" s="8">
        <v>4.6191569227347768</v>
      </c>
      <c r="Z398" s="37">
        <f t="shared" si="173"/>
        <v>147.86250000000001</v>
      </c>
      <c r="AA398" s="65">
        <f t="shared" si="174"/>
        <v>0</v>
      </c>
      <c r="AB398" s="34">
        <f t="shared" si="175"/>
        <v>0.43202299999999999</v>
      </c>
      <c r="AC398" s="34" t="str">
        <f t="shared" si="176"/>
        <v/>
      </c>
      <c r="AD398" s="65" t="str">
        <f t="shared" si="177"/>
        <v/>
      </c>
      <c r="AE398" s="65">
        <f t="shared" si="178"/>
        <v>619.92399999999998</v>
      </c>
      <c r="AF398" s="65">
        <f t="shared" si="179"/>
        <v>619.92399999999998</v>
      </c>
      <c r="AG398" s="65">
        <f t="shared" si="195"/>
        <v>0</v>
      </c>
      <c r="AH398" s="34" t="str">
        <f t="shared" si="180"/>
        <v/>
      </c>
      <c r="AI398" s="34" t="str">
        <f t="shared" si="181"/>
        <v/>
      </c>
      <c r="AJ398" s="65" t="str">
        <f t="shared" si="182"/>
        <v/>
      </c>
      <c r="AK398" s="37" t="str">
        <f t="shared" si="183"/>
        <v/>
      </c>
      <c r="AL398" s="14">
        <f t="shared" si="184"/>
        <v>619.91999999999996</v>
      </c>
      <c r="AM398" s="42">
        <f t="shared" si="185"/>
        <v>691.55</v>
      </c>
      <c r="AN398" s="60">
        <f t="shared" si="186"/>
        <v>358642</v>
      </c>
      <c r="AO398" s="43">
        <f t="shared" si="187"/>
        <v>4.6442910472681925E-2</v>
      </c>
      <c r="AP398" s="66">
        <f t="shared" si="188"/>
        <v>5216.4212613811615</v>
      </c>
      <c r="AQ398" s="18">
        <v>0</v>
      </c>
      <c r="AR398" s="66">
        <f t="shared" si="189"/>
        <v>251539</v>
      </c>
      <c r="AS398" s="38">
        <f t="shared" si="190"/>
        <v>6720</v>
      </c>
      <c r="AT398" s="38">
        <f t="shared" si="191"/>
        <v>11568.95</v>
      </c>
      <c r="AU398" s="66">
        <f t="shared" si="192"/>
        <v>239603</v>
      </c>
      <c r="AV398" s="20">
        <f t="shared" si="193"/>
        <v>251539</v>
      </c>
      <c r="AX398" s="65">
        <f t="shared" si="194"/>
        <v>1</v>
      </c>
    </row>
    <row r="399" spans="1:50" ht="15" customHeight="1">
      <c r="A399" s="2">
        <v>41</v>
      </c>
      <c r="B399" s="2">
        <v>500</v>
      </c>
      <c r="C399" s="1" t="s">
        <v>771</v>
      </c>
      <c r="D399" s="35">
        <v>450609</v>
      </c>
      <c r="E399" s="66">
        <v>0</v>
      </c>
      <c r="F399" s="7">
        <v>1143</v>
      </c>
      <c r="G399" s="66">
        <v>1119</v>
      </c>
      <c r="H399" s="63">
        <v>2.0720000000000001</v>
      </c>
      <c r="I399" s="65">
        <v>623</v>
      </c>
      <c r="J399" s="73">
        <f t="shared" si="168"/>
        <v>0.55669999999999997</v>
      </c>
      <c r="K399" s="65">
        <v>220</v>
      </c>
      <c r="L399" s="65">
        <v>618</v>
      </c>
      <c r="M399" s="61">
        <v>183</v>
      </c>
      <c r="N399" s="41">
        <f t="shared" si="169"/>
        <v>35.598700000000001</v>
      </c>
      <c r="O399" s="41">
        <f t="shared" si="170"/>
        <v>29.611700000000003</v>
      </c>
      <c r="P399" s="3">
        <v>1069</v>
      </c>
      <c r="Q399" s="3">
        <v>1353</v>
      </c>
      <c r="R399" s="3">
        <v>1257</v>
      </c>
      <c r="S399" s="3">
        <v>1218</v>
      </c>
      <c r="T399" s="74">
        <v>1143</v>
      </c>
      <c r="U399" s="74">
        <f t="shared" si="171"/>
        <v>1353</v>
      </c>
      <c r="V399" s="42">
        <f t="shared" si="172"/>
        <v>17.29</v>
      </c>
      <c r="W399" s="68">
        <v>424076</v>
      </c>
      <c r="X399" s="69">
        <v>277054</v>
      </c>
      <c r="Y399" s="8">
        <v>2.00815331962928</v>
      </c>
      <c r="Z399" s="37">
        <f t="shared" si="173"/>
        <v>569.17960000000005</v>
      </c>
      <c r="AA399" s="65">
        <f t="shared" si="174"/>
        <v>0</v>
      </c>
      <c r="AB399" s="34">
        <f t="shared" si="175"/>
        <v>0.43202299999999999</v>
      </c>
      <c r="AC399" s="34" t="str">
        <f t="shared" si="176"/>
        <v/>
      </c>
      <c r="AD399" s="65" t="str">
        <f t="shared" si="177"/>
        <v/>
      </c>
      <c r="AE399" s="65">
        <f t="shared" si="178"/>
        <v>783.97299999999996</v>
      </c>
      <c r="AF399" s="65">
        <f t="shared" si="179"/>
        <v>630</v>
      </c>
      <c r="AG399" s="65">
        <f t="shared" si="195"/>
        <v>0</v>
      </c>
      <c r="AH399" s="34" t="str">
        <f t="shared" si="180"/>
        <v/>
      </c>
      <c r="AI399" s="34" t="str">
        <f t="shared" si="181"/>
        <v/>
      </c>
      <c r="AJ399" s="65" t="str">
        <f t="shared" si="182"/>
        <v/>
      </c>
      <c r="AK399" s="37" t="str">
        <f t="shared" si="183"/>
        <v/>
      </c>
      <c r="AL399" s="14">
        <f t="shared" si="184"/>
        <v>630</v>
      </c>
      <c r="AM399" s="42">
        <f t="shared" si="185"/>
        <v>702.8</v>
      </c>
      <c r="AN399" s="60">
        <f t="shared" si="186"/>
        <v>603223</v>
      </c>
      <c r="AO399" s="43">
        <f t="shared" si="187"/>
        <v>4.6442910472681925E-2</v>
      </c>
      <c r="AP399" s="66">
        <f t="shared" si="188"/>
        <v>7087.8383388778793</v>
      </c>
      <c r="AQ399" s="18">
        <v>0</v>
      </c>
      <c r="AR399" s="66">
        <f t="shared" si="189"/>
        <v>457697</v>
      </c>
      <c r="AS399" s="38">
        <f t="shared" si="190"/>
        <v>11190</v>
      </c>
      <c r="AT399" s="38">
        <f t="shared" si="191"/>
        <v>13852.7</v>
      </c>
      <c r="AU399" s="66">
        <f t="shared" si="192"/>
        <v>439419</v>
      </c>
      <c r="AV399" s="20">
        <f t="shared" si="193"/>
        <v>457697</v>
      </c>
      <c r="AX399" s="65">
        <f t="shared" si="194"/>
        <v>1</v>
      </c>
    </row>
    <row r="400" spans="1:50" ht="15" customHeight="1">
      <c r="A400" s="2">
        <v>42</v>
      </c>
      <c r="B400" s="2">
        <v>200</v>
      </c>
      <c r="C400" s="1" t="s">
        <v>38</v>
      </c>
      <c r="D400" s="35">
        <v>235481</v>
      </c>
      <c r="E400" s="66">
        <v>0</v>
      </c>
      <c r="F400" s="7">
        <v>643</v>
      </c>
      <c r="G400" s="66">
        <v>630</v>
      </c>
      <c r="H400" s="63">
        <v>2.29</v>
      </c>
      <c r="I400" s="65">
        <v>96</v>
      </c>
      <c r="J400" s="73">
        <f t="shared" si="168"/>
        <v>0.15240000000000001</v>
      </c>
      <c r="K400" s="65">
        <v>123</v>
      </c>
      <c r="L400" s="65">
        <v>277</v>
      </c>
      <c r="M400" s="61">
        <v>77</v>
      </c>
      <c r="N400" s="41">
        <f t="shared" si="169"/>
        <v>44.404299999999999</v>
      </c>
      <c r="O400" s="41">
        <f t="shared" si="170"/>
        <v>27.797799999999999</v>
      </c>
      <c r="P400" s="3">
        <v>649</v>
      </c>
      <c r="Q400" s="3">
        <v>752</v>
      </c>
      <c r="R400" s="3">
        <v>737</v>
      </c>
      <c r="S400" s="3">
        <v>637</v>
      </c>
      <c r="T400" s="75">
        <v>643</v>
      </c>
      <c r="U400" s="74">
        <f t="shared" si="171"/>
        <v>752</v>
      </c>
      <c r="V400" s="42">
        <f t="shared" si="172"/>
        <v>16.22</v>
      </c>
      <c r="W400" s="68">
        <v>250619</v>
      </c>
      <c r="X400" s="69">
        <v>392439</v>
      </c>
      <c r="Y400" s="8">
        <v>1.5854857242581819</v>
      </c>
      <c r="Z400" s="37">
        <f t="shared" si="173"/>
        <v>405.55399999999997</v>
      </c>
      <c r="AA400" s="65">
        <f t="shared" si="174"/>
        <v>0</v>
      </c>
      <c r="AB400" s="34">
        <f t="shared" si="175"/>
        <v>0.43202299999999999</v>
      </c>
      <c r="AC400" s="34" t="str">
        <f t="shared" si="176"/>
        <v/>
      </c>
      <c r="AD400" s="65" t="str">
        <f t="shared" si="177"/>
        <v/>
      </c>
      <c r="AE400" s="65">
        <f t="shared" si="178"/>
        <v>604.51</v>
      </c>
      <c r="AF400" s="65">
        <f t="shared" si="179"/>
        <v>604.51</v>
      </c>
      <c r="AG400" s="65">
        <f t="shared" si="195"/>
        <v>0</v>
      </c>
      <c r="AH400" s="34" t="str">
        <f t="shared" si="180"/>
        <v/>
      </c>
      <c r="AI400" s="34" t="str">
        <f t="shared" si="181"/>
        <v/>
      </c>
      <c r="AJ400" s="65" t="str">
        <f t="shared" si="182"/>
        <v/>
      </c>
      <c r="AK400" s="37" t="str">
        <f t="shared" si="183"/>
        <v/>
      </c>
      <c r="AL400" s="14">
        <f t="shared" si="184"/>
        <v>604.51</v>
      </c>
      <c r="AM400" s="42">
        <f t="shared" si="185"/>
        <v>674.36</v>
      </c>
      <c r="AN400" s="60">
        <f t="shared" si="186"/>
        <v>316574</v>
      </c>
      <c r="AO400" s="43">
        <f t="shared" si="187"/>
        <v>4.6442910472681925E-2</v>
      </c>
      <c r="AP400" s="66">
        <f t="shared" si="188"/>
        <v>3766.1949389611955</v>
      </c>
      <c r="AQ400" s="18">
        <v>0</v>
      </c>
      <c r="AR400" s="66">
        <f t="shared" si="189"/>
        <v>239247</v>
      </c>
      <c r="AS400" s="38">
        <f t="shared" si="190"/>
        <v>6300</v>
      </c>
      <c r="AT400" s="38">
        <f t="shared" si="191"/>
        <v>19621.95</v>
      </c>
      <c r="AU400" s="66">
        <f t="shared" si="192"/>
        <v>229181</v>
      </c>
      <c r="AV400" s="20">
        <f t="shared" si="193"/>
        <v>239247</v>
      </c>
      <c r="AX400" s="65">
        <f t="shared" si="194"/>
        <v>1</v>
      </c>
    </row>
    <row r="401" spans="1:50" ht="15" customHeight="1">
      <c r="A401" s="2">
        <v>42</v>
      </c>
      <c r="B401" s="2">
        <v>400</v>
      </c>
      <c r="C401" s="1" t="s">
        <v>171</v>
      </c>
      <c r="D401" s="35">
        <v>325947</v>
      </c>
      <c r="E401" s="66">
        <v>0</v>
      </c>
      <c r="F401" s="7">
        <v>1212</v>
      </c>
      <c r="G401" s="66">
        <v>1237</v>
      </c>
      <c r="H401" s="63">
        <v>2.359</v>
      </c>
      <c r="I401" s="65">
        <v>587</v>
      </c>
      <c r="J401" s="73">
        <f t="shared" si="168"/>
        <v>0.47449999999999998</v>
      </c>
      <c r="K401" s="65">
        <v>103</v>
      </c>
      <c r="L401" s="65">
        <v>601</v>
      </c>
      <c r="M401" s="61">
        <v>188</v>
      </c>
      <c r="N401" s="41">
        <f t="shared" si="169"/>
        <v>17.138100000000001</v>
      </c>
      <c r="O401" s="41">
        <f t="shared" si="170"/>
        <v>31.281199999999998</v>
      </c>
      <c r="P401" s="3">
        <v>794</v>
      </c>
      <c r="Q401" s="3">
        <v>924</v>
      </c>
      <c r="R401" s="3">
        <v>982</v>
      </c>
      <c r="S401" s="3">
        <v>1148</v>
      </c>
      <c r="T401" s="74">
        <v>1212</v>
      </c>
      <c r="U401" s="74">
        <f t="shared" si="171"/>
        <v>1212</v>
      </c>
      <c r="V401" s="42">
        <f t="shared" si="172"/>
        <v>0</v>
      </c>
      <c r="W401" s="68">
        <v>844439</v>
      </c>
      <c r="X401" s="69">
        <v>732507</v>
      </c>
      <c r="Y401" s="8">
        <v>1.0409198807098721</v>
      </c>
      <c r="Z401" s="37">
        <f t="shared" si="173"/>
        <v>1164.3547000000001</v>
      </c>
      <c r="AA401" s="65">
        <f t="shared" si="174"/>
        <v>0</v>
      </c>
      <c r="AB401" s="34">
        <f t="shared" si="175"/>
        <v>0.43202299999999999</v>
      </c>
      <c r="AC401" s="34" t="str">
        <f t="shared" si="176"/>
        <v/>
      </c>
      <c r="AD401" s="65" t="str">
        <f t="shared" si="177"/>
        <v/>
      </c>
      <c r="AE401" s="65">
        <f t="shared" si="178"/>
        <v>827.279</v>
      </c>
      <c r="AF401" s="65">
        <f t="shared" si="179"/>
        <v>630</v>
      </c>
      <c r="AG401" s="65">
        <f t="shared" si="195"/>
        <v>0</v>
      </c>
      <c r="AH401" s="34" t="str">
        <f t="shared" si="180"/>
        <v/>
      </c>
      <c r="AI401" s="34" t="str">
        <f t="shared" si="181"/>
        <v/>
      </c>
      <c r="AJ401" s="65" t="str">
        <f t="shared" si="182"/>
        <v/>
      </c>
      <c r="AK401" s="37" t="str">
        <f t="shared" si="183"/>
        <v/>
      </c>
      <c r="AL401" s="14">
        <f t="shared" si="184"/>
        <v>630</v>
      </c>
      <c r="AM401" s="42">
        <f t="shared" si="185"/>
        <v>702.8</v>
      </c>
      <c r="AN401" s="60">
        <f t="shared" si="186"/>
        <v>504547</v>
      </c>
      <c r="AO401" s="43">
        <f t="shared" si="187"/>
        <v>4.6442910472681925E-2</v>
      </c>
      <c r="AP401" s="66">
        <f t="shared" si="188"/>
        <v>8294.7038104209914</v>
      </c>
      <c r="AQ401" s="18">
        <v>0</v>
      </c>
      <c r="AR401" s="66">
        <f t="shared" si="189"/>
        <v>334242</v>
      </c>
      <c r="AS401" s="38">
        <f t="shared" si="190"/>
        <v>12370</v>
      </c>
      <c r="AT401" s="38">
        <f t="shared" si="191"/>
        <v>36625.35</v>
      </c>
      <c r="AU401" s="66">
        <f t="shared" si="192"/>
        <v>313577</v>
      </c>
      <c r="AV401" s="20">
        <f t="shared" si="193"/>
        <v>334242</v>
      </c>
      <c r="AX401" s="65">
        <f t="shared" si="194"/>
        <v>1</v>
      </c>
    </row>
    <row r="402" spans="1:50" ht="15" customHeight="1">
      <c r="A402" s="2">
        <v>42</v>
      </c>
      <c r="B402" s="2">
        <v>500</v>
      </c>
      <c r="C402" s="1" t="s">
        <v>268</v>
      </c>
      <c r="D402" s="35">
        <v>10187</v>
      </c>
      <c r="E402" s="66">
        <v>0</v>
      </c>
      <c r="F402" s="7">
        <v>39</v>
      </c>
      <c r="G402" s="66">
        <v>39</v>
      </c>
      <c r="H402" s="63">
        <v>2.786</v>
      </c>
      <c r="I402" s="65">
        <v>1</v>
      </c>
      <c r="J402" s="73">
        <f t="shared" si="168"/>
        <v>2.5600000000000001E-2</v>
      </c>
      <c r="K402" s="65">
        <v>10</v>
      </c>
      <c r="L402" s="65">
        <v>13</v>
      </c>
      <c r="M402" s="61">
        <v>2</v>
      </c>
      <c r="N402" s="41">
        <f t="shared" si="169"/>
        <v>76.923100000000005</v>
      </c>
      <c r="O402" s="41">
        <f t="shared" si="170"/>
        <v>15.384600000000001</v>
      </c>
      <c r="P402" s="3">
        <v>58</v>
      </c>
      <c r="Q402" s="3">
        <v>55</v>
      </c>
      <c r="R402" s="3">
        <v>53</v>
      </c>
      <c r="S402" s="3">
        <v>61</v>
      </c>
      <c r="T402" s="75">
        <v>39</v>
      </c>
      <c r="U402" s="74">
        <f t="shared" si="171"/>
        <v>61</v>
      </c>
      <c r="V402" s="42">
        <f t="shared" si="172"/>
        <v>36.07</v>
      </c>
      <c r="W402" s="68">
        <v>8715</v>
      </c>
      <c r="X402" s="69">
        <v>16994</v>
      </c>
      <c r="Y402" s="8">
        <v>0.27439547982461693</v>
      </c>
      <c r="Z402" s="37">
        <f t="shared" si="173"/>
        <v>142.13059999999999</v>
      </c>
      <c r="AA402" s="65">
        <f t="shared" si="174"/>
        <v>0</v>
      </c>
      <c r="AB402" s="34">
        <f t="shared" si="175"/>
        <v>0.43202299999999999</v>
      </c>
      <c r="AC402" s="34" t="str">
        <f t="shared" si="176"/>
        <v/>
      </c>
      <c r="AD402" s="65" t="str">
        <f t="shared" si="177"/>
        <v/>
      </c>
      <c r="AE402" s="65">
        <f t="shared" si="178"/>
        <v>410</v>
      </c>
      <c r="AF402" s="65">
        <f t="shared" si="179"/>
        <v>410</v>
      </c>
      <c r="AG402" s="65">
        <f t="shared" si="195"/>
        <v>0</v>
      </c>
      <c r="AH402" s="34" t="str">
        <f t="shared" si="180"/>
        <v/>
      </c>
      <c r="AI402" s="34" t="str">
        <f t="shared" si="181"/>
        <v/>
      </c>
      <c r="AJ402" s="65" t="str">
        <f t="shared" si="182"/>
        <v/>
      </c>
      <c r="AK402" s="37" t="str">
        <f t="shared" si="183"/>
        <v/>
      </c>
      <c r="AL402" s="14">
        <f t="shared" si="184"/>
        <v>410</v>
      </c>
      <c r="AM402" s="42">
        <f t="shared" si="185"/>
        <v>457.38</v>
      </c>
      <c r="AN402" s="60">
        <f t="shared" si="186"/>
        <v>14073</v>
      </c>
      <c r="AO402" s="43">
        <f t="shared" si="187"/>
        <v>4.6442910472681925E-2</v>
      </c>
      <c r="AP402" s="66">
        <f t="shared" si="188"/>
        <v>180.47715009684197</v>
      </c>
      <c r="AQ402" s="18">
        <v>0</v>
      </c>
      <c r="AR402" s="66">
        <f t="shared" si="189"/>
        <v>10367</v>
      </c>
      <c r="AS402" s="38">
        <f t="shared" si="190"/>
        <v>390</v>
      </c>
      <c r="AT402" s="38">
        <f t="shared" si="191"/>
        <v>849.7</v>
      </c>
      <c r="AU402" s="66">
        <f t="shared" si="192"/>
        <v>9797</v>
      </c>
      <c r="AV402" s="20">
        <f t="shared" si="193"/>
        <v>10367</v>
      </c>
      <c r="AX402" s="65">
        <f t="shared" si="194"/>
        <v>1</v>
      </c>
    </row>
    <row r="403" spans="1:50" ht="15" customHeight="1">
      <c r="A403" s="2">
        <v>42</v>
      </c>
      <c r="B403" s="2">
        <v>600</v>
      </c>
      <c r="C403" s="1" t="s">
        <v>287</v>
      </c>
      <c r="D403" s="35">
        <v>39397</v>
      </c>
      <c r="E403" s="66">
        <v>0</v>
      </c>
      <c r="F403" s="7">
        <v>135</v>
      </c>
      <c r="G403" s="66">
        <v>135</v>
      </c>
      <c r="H403" s="63">
        <v>2.5</v>
      </c>
      <c r="I403" s="65"/>
      <c r="J403" s="73">
        <f t="shared" si="168"/>
        <v>0</v>
      </c>
      <c r="K403" s="65">
        <v>28</v>
      </c>
      <c r="L403" s="65">
        <v>80</v>
      </c>
      <c r="M403" s="61">
        <v>39</v>
      </c>
      <c r="N403" s="41">
        <f t="shared" si="169"/>
        <v>35</v>
      </c>
      <c r="O403" s="41">
        <f t="shared" si="170"/>
        <v>48.75</v>
      </c>
      <c r="P403" s="3">
        <v>201</v>
      </c>
      <c r="Q403" s="3">
        <v>172</v>
      </c>
      <c r="R403" s="3">
        <v>149</v>
      </c>
      <c r="S403" s="3">
        <v>159</v>
      </c>
      <c r="T403" s="75">
        <v>135</v>
      </c>
      <c r="U403" s="74">
        <f t="shared" si="171"/>
        <v>201</v>
      </c>
      <c r="V403" s="42">
        <f t="shared" si="172"/>
        <v>32.840000000000003</v>
      </c>
      <c r="W403" s="68">
        <v>30407</v>
      </c>
      <c r="X403" s="69">
        <v>79093</v>
      </c>
      <c r="Y403" s="8">
        <v>0.2765738682959149</v>
      </c>
      <c r="Z403" s="37">
        <f t="shared" si="173"/>
        <v>488.1155</v>
      </c>
      <c r="AA403" s="65">
        <f t="shared" si="174"/>
        <v>0</v>
      </c>
      <c r="AB403" s="34">
        <f t="shared" si="175"/>
        <v>0.43202299999999999</v>
      </c>
      <c r="AC403" s="34" t="str">
        <f t="shared" si="176"/>
        <v/>
      </c>
      <c r="AD403" s="65" t="str">
        <f t="shared" si="177"/>
        <v/>
      </c>
      <c r="AE403" s="65">
        <f t="shared" si="178"/>
        <v>422.84500000000003</v>
      </c>
      <c r="AF403" s="65">
        <f t="shared" si="179"/>
        <v>422.84500000000003</v>
      </c>
      <c r="AG403" s="65">
        <f t="shared" si="195"/>
        <v>0</v>
      </c>
      <c r="AH403" s="34" t="str">
        <f t="shared" si="180"/>
        <v/>
      </c>
      <c r="AI403" s="34" t="str">
        <f t="shared" si="181"/>
        <v/>
      </c>
      <c r="AJ403" s="65" t="str">
        <f t="shared" si="182"/>
        <v/>
      </c>
      <c r="AK403" s="37" t="str">
        <f t="shared" si="183"/>
        <v/>
      </c>
      <c r="AL403" s="14">
        <f t="shared" si="184"/>
        <v>422.85</v>
      </c>
      <c r="AM403" s="42">
        <f t="shared" si="185"/>
        <v>471.71</v>
      </c>
      <c r="AN403" s="60">
        <f t="shared" si="186"/>
        <v>50544</v>
      </c>
      <c r="AO403" s="43">
        <f t="shared" si="187"/>
        <v>4.6442910472681925E-2</v>
      </c>
      <c r="AP403" s="66">
        <f t="shared" si="188"/>
        <v>517.69912303898548</v>
      </c>
      <c r="AQ403" s="18">
        <v>0</v>
      </c>
      <c r="AR403" s="66">
        <f t="shared" si="189"/>
        <v>39915</v>
      </c>
      <c r="AS403" s="38">
        <f t="shared" si="190"/>
        <v>1350</v>
      </c>
      <c r="AT403" s="38">
        <f t="shared" si="191"/>
        <v>3954.65</v>
      </c>
      <c r="AU403" s="66">
        <f t="shared" si="192"/>
        <v>38047</v>
      </c>
      <c r="AV403" s="20">
        <f t="shared" si="193"/>
        <v>39915</v>
      </c>
      <c r="AX403" s="65">
        <f t="shared" si="194"/>
        <v>1</v>
      </c>
    </row>
    <row r="404" spans="1:50" ht="15" customHeight="1">
      <c r="A404" s="2">
        <v>42</v>
      </c>
      <c r="B404" s="2">
        <v>700</v>
      </c>
      <c r="C404" s="1" t="s">
        <v>294</v>
      </c>
      <c r="D404" s="35">
        <v>101618</v>
      </c>
      <c r="E404" s="66">
        <v>0</v>
      </c>
      <c r="F404" s="7">
        <v>370</v>
      </c>
      <c r="G404" s="66">
        <v>363</v>
      </c>
      <c r="H404" s="63">
        <v>2.3879999999999999</v>
      </c>
      <c r="I404" s="65">
        <v>34</v>
      </c>
      <c r="J404" s="73">
        <f t="shared" si="168"/>
        <v>9.3700000000000006E-2</v>
      </c>
      <c r="K404" s="65">
        <v>38</v>
      </c>
      <c r="L404" s="65">
        <v>152</v>
      </c>
      <c r="M404" s="61">
        <v>33</v>
      </c>
      <c r="N404" s="41">
        <f t="shared" si="169"/>
        <v>25</v>
      </c>
      <c r="O404" s="41">
        <f t="shared" si="170"/>
        <v>21.7105</v>
      </c>
      <c r="P404" s="3">
        <v>301</v>
      </c>
      <c r="Q404" s="3">
        <v>356</v>
      </c>
      <c r="R404" s="3">
        <v>316</v>
      </c>
      <c r="S404" s="3">
        <v>315</v>
      </c>
      <c r="T404" s="75">
        <v>370</v>
      </c>
      <c r="U404" s="74">
        <f t="shared" si="171"/>
        <v>370</v>
      </c>
      <c r="V404" s="42">
        <f t="shared" si="172"/>
        <v>1.89</v>
      </c>
      <c r="W404" s="68">
        <v>140378</v>
      </c>
      <c r="X404" s="69">
        <v>173947</v>
      </c>
      <c r="Y404" s="8">
        <v>0.34046412570251289</v>
      </c>
      <c r="Z404" s="37">
        <f t="shared" si="173"/>
        <v>1086.7518</v>
      </c>
      <c r="AA404" s="65">
        <f t="shared" si="174"/>
        <v>0</v>
      </c>
      <c r="AB404" s="34">
        <f t="shared" si="175"/>
        <v>0.43202299999999999</v>
      </c>
      <c r="AC404" s="34" t="str">
        <f t="shared" si="176"/>
        <v/>
      </c>
      <c r="AD404" s="65" t="str">
        <f t="shared" si="177"/>
        <v/>
      </c>
      <c r="AE404" s="65">
        <f t="shared" si="178"/>
        <v>506.52100000000002</v>
      </c>
      <c r="AF404" s="65">
        <f t="shared" si="179"/>
        <v>506.52100000000002</v>
      </c>
      <c r="AG404" s="65">
        <f t="shared" si="195"/>
        <v>0</v>
      </c>
      <c r="AH404" s="34" t="str">
        <f t="shared" si="180"/>
        <v/>
      </c>
      <c r="AI404" s="34" t="str">
        <f t="shared" si="181"/>
        <v/>
      </c>
      <c r="AJ404" s="65" t="str">
        <f t="shared" si="182"/>
        <v/>
      </c>
      <c r="AK404" s="37" t="str">
        <f t="shared" si="183"/>
        <v/>
      </c>
      <c r="AL404" s="14">
        <f t="shared" si="184"/>
        <v>506.52</v>
      </c>
      <c r="AM404" s="42">
        <f t="shared" si="185"/>
        <v>565.04999999999995</v>
      </c>
      <c r="AN404" s="60">
        <f t="shared" si="186"/>
        <v>144467</v>
      </c>
      <c r="AO404" s="43">
        <f t="shared" si="187"/>
        <v>4.6442910472681925E-2</v>
      </c>
      <c r="AP404" s="66">
        <f t="shared" si="188"/>
        <v>1990.0322708439478</v>
      </c>
      <c r="AQ404" s="18">
        <v>0</v>
      </c>
      <c r="AR404" s="66">
        <f t="shared" si="189"/>
        <v>103608</v>
      </c>
      <c r="AS404" s="38">
        <f t="shared" si="190"/>
        <v>3630</v>
      </c>
      <c r="AT404" s="38">
        <f t="shared" si="191"/>
        <v>8697.35</v>
      </c>
      <c r="AU404" s="66">
        <f t="shared" si="192"/>
        <v>97988</v>
      </c>
      <c r="AV404" s="20">
        <f t="shared" si="193"/>
        <v>103608</v>
      </c>
      <c r="AX404" s="65">
        <f t="shared" si="194"/>
        <v>1</v>
      </c>
    </row>
    <row r="405" spans="1:50" ht="15" customHeight="1">
      <c r="A405" s="2">
        <v>42</v>
      </c>
      <c r="B405" s="2">
        <v>900</v>
      </c>
      <c r="C405" s="1" t="s">
        <v>474</v>
      </c>
      <c r="D405" s="35">
        <v>83824</v>
      </c>
      <c r="E405" s="66">
        <v>0</v>
      </c>
      <c r="F405" s="7">
        <v>448</v>
      </c>
      <c r="G405" s="66">
        <v>464</v>
      </c>
      <c r="H405" s="63">
        <v>2.746</v>
      </c>
      <c r="I405" s="65"/>
      <c r="J405" s="73">
        <f t="shared" si="168"/>
        <v>0</v>
      </c>
      <c r="K405" s="65">
        <v>74</v>
      </c>
      <c r="L405" s="65">
        <v>229</v>
      </c>
      <c r="M405" s="61">
        <v>38</v>
      </c>
      <c r="N405" s="41">
        <f t="shared" si="169"/>
        <v>32.314399999999999</v>
      </c>
      <c r="O405" s="41">
        <f t="shared" si="170"/>
        <v>16.593900000000001</v>
      </c>
      <c r="P405" s="3">
        <v>267</v>
      </c>
      <c r="Q405" s="3">
        <v>304</v>
      </c>
      <c r="R405" s="3">
        <v>287</v>
      </c>
      <c r="S405" s="3">
        <v>346</v>
      </c>
      <c r="T405" s="75">
        <v>448</v>
      </c>
      <c r="U405" s="74">
        <f t="shared" si="171"/>
        <v>448</v>
      </c>
      <c r="V405" s="42">
        <f t="shared" si="172"/>
        <v>0</v>
      </c>
      <c r="W405" s="68">
        <v>325423</v>
      </c>
      <c r="X405" s="69">
        <v>178266</v>
      </c>
      <c r="Y405" s="8">
        <v>1.1903916157140497</v>
      </c>
      <c r="Z405" s="37">
        <f t="shared" si="173"/>
        <v>376.3467</v>
      </c>
      <c r="AA405" s="65">
        <f t="shared" si="174"/>
        <v>0</v>
      </c>
      <c r="AB405" s="34">
        <f t="shared" si="175"/>
        <v>0.43202299999999999</v>
      </c>
      <c r="AC405" s="34" t="str">
        <f t="shared" si="176"/>
        <v/>
      </c>
      <c r="AD405" s="65" t="str">
        <f t="shared" si="177"/>
        <v/>
      </c>
      <c r="AE405" s="65">
        <f t="shared" si="178"/>
        <v>543.58799999999997</v>
      </c>
      <c r="AF405" s="65">
        <f t="shared" si="179"/>
        <v>543.58799999999997</v>
      </c>
      <c r="AG405" s="65">
        <f t="shared" si="195"/>
        <v>0</v>
      </c>
      <c r="AH405" s="34" t="str">
        <f t="shared" si="180"/>
        <v/>
      </c>
      <c r="AI405" s="34" t="str">
        <f t="shared" si="181"/>
        <v/>
      </c>
      <c r="AJ405" s="65" t="str">
        <f t="shared" si="182"/>
        <v/>
      </c>
      <c r="AK405" s="37" t="str">
        <f t="shared" si="183"/>
        <v/>
      </c>
      <c r="AL405" s="14">
        <f t="shared" si="184"/>
        <v>543.59</v>
      </c>
      <c r="AM405" s="42">
        <f t="shared" si="185"/>
        <v>606.4</v>
      </c>
      <c r="AN405" s="60">
        <f t="shared" si="186"/>
        <v>140779</v>
      </c>
      <c r="AO405" s="43">
        <f t="shared" si="187"/>
        <v>4.6442910472681925E-2</v>
      </c>
      <c r="AP405" s="66">
        <f t="shared" si="188"/>
        <v>2645.155965971599</v>
      </c>
      <c r="AQ405" s="18">
        <v>0</v>
      </c>
      <c r="AR405" s="66">
        <f t="shared" si="189"/>
        <v>86469</v>
      </c>
      <c r="AS405" s="38">
        <f t="shared" si="190"/>
        <v>4640</v>
      </c>
      <c r="AT405" s="38">
        <f t="shared" si="191"/>
        <v>8913.3000000000011</v>
      </c>
      <c r="AU405" s="66">
        <f t="shared" si="192"/>
        <v>79184</v>
      </c>
      <c r="AV405" s="20">
        <f t="shared" si="193"/>
        <v>86469</v>
      </c>
      <c r="AX405" s="65">
        <f t="shared" si="194"/>
        <v>1</v>
      </c>
    </row>
    <row r="406" spans="1:50" ht="15" customHeight="1">
      <c r="A406" s="2">
        <v>42</v>
      </c>
      <c r="B406" s="2">
        <v>1000</v>
      </c>
      <c r="C406" s="1" t="s">
        <v>495</v>
      </c>
      <c r="D406" s="35">
        <v>2596588</v>
      </c>
      <c r="E406" s="66">
        <v>0</v>
      </c>
      <c r="F406" s="7">
        <v>13680</v>
      </c>
      <c r="G406" s="66">
        <v>13783</v>
      </c>
      <c r="H406" s="63">
        <v>2.34</v>
      </c>
      <c r="I406" s="65">
        <v>11138</v>
      </c>
      <c r="J406" s="73">
        <f t="shared" si="168"/>
        <v>0.80810000000000004</v>
      </c>
      <c r="K406" s="65">
        <v>553</v>
      </c>
      <c r="L406" s="65">
        <v>5820</v>
      </c>
      <c r="M406" s="61">
        <v>1702</v>
      </c>
      <c r="N406" s="41">
        <f t="shared" si="169"/>
        <v>9.5016999999999996</v>
      </c>
      <c r="O406" s="41">
        <f t="shared" si="170"/>
        <v>29.243999999999996</v>
      </c>
      <c r="P406" s="3">
        <v>9886</v>
      </c>
      <c r="Q406" s="3">
        <v>11161</v>
      </c>
      <c r="R406" s="3">
        <v>12023</v>
      </c>
      <c r="S406" s="3">
        <v>12735</v>
      </c>
      <c r="T406" s="74">
        <v>13680</v>
      </c>
      <c r="U406" s="74">
        <f t="shared" si="171"/>
        <v>13680</v>
      </c>
      <c r="V406" s="42">
        <f t="shared" si="172"/>
        <v>0</v>
      </c>
      <c r="W406" s="68">
        <v>12227816</v>
      </c>
      <c r="X406" s="69">
        <v>6787263</v>
      </c>
      <c r="Y406" s="8">
        <v>10.080448249181078</v>
      </c>
      <c r="Z406" s="37">
        <f t="shared" si="173"/>
        <v>1357.0825</v>
      </c>
      <c r="AA406" s="65">
        <f t="shared" si="174"/>
        <v>0</v>
      </c>
      <c r="AB406" s="34">
        <f t="shared" si="175"/>
        <v>0.43202299999999999</v>
      </c>
      <c r="AC406" s="34" t="str">
        <f t="shared" si="176"/>
        <v/>
      </c>
      <c r="AD406" s="65" t="str">
        <f t="shared" si="177"/>
        <v/>
      </c>
      <c r="AE406" s="65" t="str">
        <f t="shared" si="178"/>
        <v/>
      </c>
      <c r="AF406" s="65" t="str">
        <f t="shared" si="179"/>
        <v/>
      </c>
      <c r="AG406" s="65">
        <f t="shared" si="195"/>
        <v>0</v>
      </c>
      <c r="AH406" s="34">
        <f t="shared" si="180"/>
        <v>582.32645737500002</v>
      </c>
      <c r="AI406" s="34" t="str">
        <f t="shared" si="181"/>
        <v/>
      </c>
      <c r="AJ406" s="65" t="str">
        <f t="shared" si="182"/>
        <v/>
      </c>
      <c r="AK406" s="37" t="str">
        <f t="shared" si="183"/>
        <v/>
      </c>
      <c r="AL406" s="14">
        <f t="shared" si="184"/>
        <v>582.33000000000004</v>
      </c>
      <c r="AM406" s="42">
        <f t="shared" si="185"/>
        <v>649.62</v>
      </c>
      <c r="AN406" s="60">
        <f t="shared" si="186"/>
        <v>3671015</v>
      </c>
      <c r="AO406" s="43">
        <f t="shared" si="187"/>
        <v>4.6442910472681925E-2</v>
      </c>
      <c r="AP406" s="66">
        <f t="shared" si="188"/>
        <v>49899.516970432225</v>
      </c>
      <c r="AQ406" s="18">
        <v>0</v>
      </c>
      <c r="AR406" s="66">
        <f t="shared" si="189"/>
        <v>2646488</v>
      </c>
      <c r="AS406" s="38">
        <f t="shared" si="190"/>
        <v>137830</v>
      </c>
      <c r="AT406" s="38">
        <f t="shared" si="191"/>
        <v>339363.15</v>
      </c>
      <c r="AU406" s="66">
        <f t="shared" si="192"/>
        <v>2458758</v>
      </c>
      <c r="AV406" s="20">
        <f t="shared" si="193"/>
        <v>2646488</v>
      </c>
      <c r="AX406" s="65">
        <f t="shared" si="194"/>
        <v>1</v>
      </c>
    </row>
    <row r="407" spans="1:50" ht="15" customHeight="1">
      <c r="A407" s="2">
        <v>42</v>
      </c>
      <c r="B407" s="2">
        <v>1100</v>
      </c>
      <c r="C407" s="1" t="s">
        <v>523</v>
      </c>
      <c r="D407" s="35">
        <v>500606</v>
      </c>
      <c r="E407" s="66">
        <v>0</v>
      </c>
      <c r="F407" s="7">
        <v>1392</v>
      </c>
      <c r="G407" s="66">
        <v>1382</v>
      </c>
      <c r="H407" s="63">
        <v>2.27</v>
      </c>
      <c r="I407" s="65">
        <v>434</v>
      </c>
      <c r="J407" s="73">
        <f t="shared" si="168"/>
        <v>0.314</v>
      </c>
      <c r="K407" s="65">
        <v>170</v>
      </c>
      <c r="L407" s="65">
        <v>616</v>
      </c>
      <c r="M407" s="61">
        <v>195</v>
      </c>
      <c r="N407" s="41">
        <f t="shared" si="169"/>
        <v>27.5974</v>
      </c>
      <c r="O407" s="41">
        <f t="shared" si="170"/>
        <v>31.655799999999999</v>
      </c>
      <c r="P407" s="3">
        <v>1320</v>
      </c>
      <c r="Q407" s="3">
        <v>1470</v>
      </c>
      <c r="R407" s="3">
        <v>1417</v>
      </c>
      <c r="S407" s="3">
        <v>1449</v>
      </c>
      <c r="T407" s="74">
        <v>1392</v>
      </c>
      <c r="U407" s="74">
        <f t="shared" si="171"/>
        <v>1470</v>
      </c>
      <c r="V407" s="42">
        <f t="shared" si="172"/>
        <v>5.99</v>
      </c>
      <c r="W407" s="68">
        <v>568649</v>
      </c>
      <c r="X407" s="69">
        <v>527085</v>
      </c>
      <c r="Y407" s="8">
        <v>1.4301417612745697</v>
      </c>
      <c r="Z407" s="37">
        <f t="shared" si="173"/>
        <v>973.33010000000002</v>
      </c>
      <c r="AA407" s="65">
        <f t="shared" si="174"/>
        <v>0</v>
      </c>
      <c r="AB407" s="34">
        <f t="shared" si="175"/>
        <v>0.43202299999999999</v>
      </c>
      <c r="AC407" s="34" t="str">
        <f t="shared" si="176"/>
        <v/>
      </c>
      <c r="AD407" s="65" t="str">
        <f t="shared" si="177"/>
        <v/>
      </c>
      <c r="AE407" s="65">
        <f t="shared" si="178"/>
        <v>880.49399999999991</v>
      </c>
      <c r="AF407" s="65">
        <f t="shared" si="179"/>
        <v>630</v>
      </c>
      <c r="AG407" s="65">
        <f t="shared" si="195"/>
        <v>0</v>
      </c>
      <c r="AH407" s="34" t="str">
        <f t="shared" si="180"/>
        <v/>
      </c>
      <c r="AI407" s="34" t="str">
        <f t="shared" si="181"/>
        <v/>
      </c>
      <c r="AJ407" s="65" t="str">
        <f t="shared" si="182"/>
        <v/>
      </c>
      <c r="AK407" s="37" t="str">
        <f t="shared" si="183"/>
        <v/>
      </c>
      <c r="AL407" s="14">
        <f t="shared" si="184"/>
        <v>630</v>
      </c>
      <c r="AM407" s="42">
        <f t="shared" si="185"/>
        <v>702.8</v>
      </c>
      <c r="AN407" s="60">
        <f t="shared" si="186"/>
        <v>725600</v>
      </c>
      <c r="AO407" s="43">
        <f t="shared" si="187"/>
        <v>4.6442910472681925E-2</v>
      </c>
      <c r="AP407" s="66">
        <f t="shared" si="188"/>
        <v>10449.376198890597</v>
      </c>
      <c r="AQ407" s="18">
        <v>0</v>
      </c>
      <c r="AR407" s="66">
        <f t="shared" si="189"/>
        <v>511055</v>
      </c>
      <c r="AS407" s="38">
        <f t="shared" si="190"/>
        <v>13820</v>
      </c>
      <c r="AT407" s="38">
        <f t="shared" si="191"/>
        <v>26354.25</v>
      </c>
      <c r="AU407" s="66">
        <f t="shared" si="192"/>
        <v>486786</v>
      </c>
      <c r="AV407" s="20">
        <f t="shared" si="193"/>
        <v>511055</v>
      </c>
      <c r="AX407" s="65">
        <f t="shared" si="194"/>
        <v>1</v>
      </c>
    </row>
    <row r="408" spans="1:50" ht="15" customHeight="1">
      <c r="A408" s="2">
        <v>42</v>
      </c>
      <c r="B408" s="2">
        <v>1200</v>
      </c>
      <c r="C408" s="1" t="s">
        <v>672</v>
      </c>
      <c r="D408" s="35">
        <v>92897</v>
      </c>
      <c r="E408" s="66">
        <v>0</v>
      </c>
      <c r="F408" s="7">
        <v>338</v>
      </c>
      <c r="G408" s="66">
        <v>329</v>
      </c>
      <c r="H408" s="63">
        <v>2.109</v>
      </c>
      <c r="I408" s="65"/>
      <c r="J408" s="73">
        <f t="shared" si="168"/>
        <v>0</v>
      </c>
      <c r="K408" s="65">
        <v>47</v>
      </c>
      <c r="L408" s="65">
        <v>165</v>
      </c>
      <c r="M408" s="61">
        <v>66</v>
      </c>
      <c r="N408" s="41">
        <f t="shared" si="169"/>
        <v>28.4848</v>
      </c>
      <c r="O408" s="41">
        <f t="shared" si="170"/>
        <v>40</v>
      </c>
      <c r="P408" s="3">
        <v>398</v>
      </c>
      <c r="Q408" s="3">
        <v>412</v>
      </c>
      <c r="R408" s="3">
        <v>394</v>
      </c>
      <c r="S408" s="3">
        <v>371</v>
      </c>
      <c r="T408" s="75">
        <v>338</v>
      </c>
      <c r="U408" s="74">
        <f t="shared" si="171"/>
        <v>412</v>
      </c>
      <c r="V408" s="42">
        <f t="shared" si="172"/>
        <v>20.149999999999999</v>
      </c>
      <c r="W408" s="68">
        <v>151503</v>
      </c>
      <c r="X408" s="69">
        <v>118939</v>
      </c>
      <c r="Y408" s="8">
        <v>0.96029209401742399</v>
      </c>
      <c r="Z408" s="37">
        <f t="shared" si="173"/>
        <v>351.97620000000001</v>
      </c>
      <c r="AA408" s="65">
        <f t="shared" si="174"/>
        <v>0</v>
      </c>
      <c r="AB408" s="34">
        <f t="shared" si="175"/>
        <v>0.43202299999999999</v>
      </c>
      <c r="AC408" s="34" t="str">
        <f t="shared" si="176"/>
        <v/>
      </c>
      <c r="AD408" s="65" t="str">
        <f t="shared" si="177"/>
        <v/>
      </c>
      <c r="AE408" s="65">
        <f t="shared" si="178"/>
        <v>494.04300000000001</v>
      </c>
      <c r="AF408" s="65">
        <f t="shared" si="179"/>
        <v>494.04300000000001</v>
      </c>
      <c r="AG408" s="65">
        <f t="shared" si="195"/>
        <v>0</v>
      </c>
      <c r="AH408" s="34" t="str">
        <f t="shared" si="180"/>
        <v/>
      </c>
      <c r="AI408" s="34" t="str">
        <f t="shared" si="181"/>
        <v/>
      </c>
      <c r="AJ408" s="65" t="str">
        <f t="shared" si="182"/>
        <v/>
      </c>
      <c r="AK408" s="37" t="str">
        <f t="shared" si="183"/>
        <v/>
      </c>
      <c r="AL408" s="14">
        <f t="shared" si="184"/>
        <v>494.04</v>
      </c>
      <c r="AM408" s="42">
        <f t="shared" si="185"/>
        <v>551.13</v>
      </c>
      <c r="AN408" s="60">
        <f t="shared" si="186"/>
        <v>115869</v>
      </c>
      <c r="AO408" s="43">
        <f t="shared" si="187"/>
        <v>4.6442910472681925E-2</v>
      </c>
      <c r="AP408" s="66">
        <f t="shared" si="188"/>
        <v>1066.8865393784492</v>
      </c>
      <c r="AQ408" s="18">
        <v>0</v>
      </c>
      <c r="AR408" s="66">
        <f t="shared" si="189"/>
        <v>93964</v>
      </c>
      <c r="AS408" s="38">
        <f t="shared" si="190"/>
        <v>3290</v>
      </c>
      <c r="AT408" s="38">
        <f t="shared" si="191"/>
        <v>5946.9500000000007</v>
      </c>
      <c r="AU408" s="66">
        <f t="shared" si="192"/>
        <v>89607</v>
      </c>
      <c r="AV408" s="20">
        <f t="shared" si="193"/>
        <v>93964</v>
      </c>
      <c r="AX408" s="65">
        <f t="shared" si="194"/>
        <v>1</v>
      </c>
    </row>
    <row r="409" spans="1:50" ht="15" customHeight="1">
      <c r="A409" s="2">
        <v>42</v>
      </c>
      <c r="B409" s="2">
        <v>1300</v>
      </c>
      <c r="C409" s="1" t="s">
        <v>754</v>
      </c>
      <c r="D409" s="35">
        <v>36480</v>
      </c>
      <c r="E409" s="66">
        <v>0</v>
      </c>
      <c r="F409" s="7">
        <v>139</v>
      </c>
      <c r="G409" s="66">
        <v>127</v>
      </c>
      <c r="H409" s="63">
        <v>1.984</v>
      </c>
      <c r="I409" s="65"/>
      <c r="J409" s="73">
        <f t="shared" si="168"/>
        <v>0</v>
      </c>
      <c r="K409" s="65">
        <v>25</v>
      </c>
      <c r="L409" s="65">
        <v>70</v>
      </c>
      <c r="M409" s="61">
        <v>30</v>
      </c>
      <c r="N409" s="41">
        <f t="shared" si="169"/>
        <v>35.714300000000001</v>
      </c>
      <c r="O409" s="41">
        <f t="shared" si="170"/>
        <v>42.857099999999996</v>
      </c>
      <c r="P409" s="3">
        <v>195</v>
      </c>
      <c r="Q409" s="3">
        <v>177</v>
      </c>
      <c r="R409" s="3">
        <v>175</v>
      </c>
      <c r="S409" s="3">
        <v>207</v>
      </c>
      <c r="T409" s="75">
        <v>139</v>
      </c>
      <c r="U409" s="74">
        <f t="shared" si="171"/>
        <v>207</v>
      </c>
      <c r="V409" s="42">
        <f t="shared" si="172"/>
        <v>38.65</v>
      </c>
      <c r="W409" s="68">
        <v>69255</v>
      </c>
      <c r="X409" s="69">
        <v>50438</v>
      </c>
      <c r="Y409" s="8">
        <v>1.0102243716959307</v>
      </c>
      <c r="Z409" s="37">
        <f t="shared" si="173"/>
        <v>137.5932</v>
      </c>
      <c r="AA409" s="65">
        <f t="shared" si="174"/>
        <v>0</v>
      </c>
      <c r="AB409" s="34">
        <f t="shared" si="175"/>
        <v>0.43202299999999999</v>
      </c>
      <c r="AC409" s="34" t="str">
        <f t="shared" si="176"/>
        <v/>
      </c>
      <c r="AD409" s="65" t="str">
        <f t="shared" si="177"/>
        <v/>
      </c>
      <c r="AE409" s="65">
        <f t="shared" si="178"/>
        <v>419.90899999999999</v>
      </c>
      <c r="AF409" s="65">
        <f t="shared" si="179"/>
        <v>419.90899999999999</v>
      </c>
      <c r="AG409" s="65">
        <f t="shared" si="195"/>
        <v>0</v>
      </c>
      <c r="AH409" s="34" t="str">
        <f t="shared" si="180"/>
        <v/>
      </c>
      <c r="AI409" s="34" t="str">
        <f t="shared" si="181"/>
        <v/>
      </c>
      <c r="AJ409" s="65" t="str">
        <f t="shared" si="182"/>
        <v/>
      </c>
      <c r="AK409" s="37" t="str">
        <f t="shared" si="183"/>
        <v/>
      </c>
      <c r="AL409" s="14">
        <f t="shared" si="184"/>
        <v>419.91</v>
      </c>
      <c r="AM409" s="42">
        <f t="shared" si="185"/>
        <v>468.43</v>
      </c>
      <c r="AN409" s="60">
        <f t="shared" si="186"/>
        <v>29571</v>
      </c>
      <c r="AO409" s="43">
        <f t="shared" si="187"/>
        <v>4.6442910472681925E-2</v>
      </c>
      <c r="AP409" s="66">
        <f t="shared" si="188"/>
        <v>-320.87406845575941</v>
      </c>
      <c r="AQ409" s="18">
        <v>0</v>
      </c>
      <c r="AR409" s="66">
        <f t="shared" si="189"/>
        <v>29571</v>
      </c>
      <c r="AS409" s="38">
        <f t="shared" si="190"/>
        <v>1270</v>
      </c>
      <c r="AT409" s="38">
        <f t="shared" si="191"/>
        <v>2521.9</v>
      </c>
      <c r="AU409" s="66">
        <f t="shared" si="192"/>
        <v>35210</v>
      </c>
      <c r="AV409" s="20">
        <f t="shared" si="193"/>
        <v>35210</v>
      </c>
      <c r="AX409" s="65">
        <f t="shared" si="194"/>
        <v>1</v>
      </c>
    </row>
    <row r="410" spans="1:50" ht="15" customHeight="1">
      <c r="A410" s="2">
        <v>42</v>
      </c>
      <c r="B410" s="2">
        <v>1400</v>
      </c>
      <c r="C410" s="1" t="s">
        <v>761</v>
      </c>
      <c r="D410" s="35">
        <v>952745</v>
      </c>
      <c r="E410" s="66">
        <v>0</v>
      </c>
      <c r="F410" s="7">
        <v>2163</v>
      </c>
      <c r="G410" s="66">
        <v>2123</v>
      </c>
      <c r="H410" s="63">
        <v>2.375</v>
      </c>
      <c r="I410" s="65">
        <v>693</v>
      </c>
      <c r="J410" s="73">
        <f t="shared" si="168"/>
        <v>0.32640000000000002</v>
      </c>
      <c r="K410" s="65">
        <v>369</v>
      </c>
      <c r="L410" s="65">
        <v>1048</v>
      </c>
      <c r="M410" s="61">
        <v>289</v>
      </c>
      <c r="N410" s="41">
        <f t="shared" si="169"/>
        <v>35.209899999999998</v>
      </c>
      <c r="O410" s="41">
        <f t="shared" si="170"/>
        <v>27.576299999999996</v>
      </c>
      <c r="P410" s="3">
        <v>2516</v>
      </c>
      <c r="Q410" s="3">
        <v>2478</v>
      </c>
      <c r="R410" s="3">
        <v>2059</v>
      </c>
      <c r="S410" s="3">
        <v>2268</v>
      </c>
      <c r="T410" s="74">
        <v>2163</v>
      </c>
      <c r="U410" s="74">
        <f t="shared" si="171"/>
        <v>2516</v>
      </c>
      <c r="V410" s="42">
        <f t="shared" si="172"/>
        <v>15.62</v>
      </c>
      <c r="W410" s="68">
        <v>692107</v>
      </c>
      <c r="X410" s="69">
        <v>1170869</v>
      </c>
      <c r="Y410" s="8">
        <v>2.2288570448975054</v>
      </c>
      <c r="Z410" s="37">
        <f t="shared" si="173"/>
        <v>970.45249999999999</v>
      </c>
      <c r="AA410" s="65">
        <f t="shared" si="174"/>
        <v>0</v>
      </c>
      <c r="AB410" s="34">
        <f t="shared" si="175"/>
        <v>0.43202299999999999</v>
      </c>
      <c r="AC410" s="34" t="str">
        <f t="shared" si="176"/>
        <v/>
      </c>
      <c r="AD410" s="65" t="str">
        <f t="shared" si="177"/>
        <v/>
      </c>
      <c r="AE410" s="65">
        <f t="shared" si="178"/>
        <v>1152.441</v>
      </c>
      <c r="AF410" s="65">
        <f t="shared" si="179"/>
        <v>630</v>
      </c>
      <c r="AG410" s="65">
        <f t="shared" si="195"/>
        <v>0</v>
      </c>
      <c r="AH410" s="34" t="str">
        <f t="shared" si="180"/>
        <v/>
      </c>
      <c r="AI410" s="34" t="str">
        <f t="shared" si="181"/>
        <v/>
      </c>
      <c r="AJ410" s="65" t="str">
        <f t="shared" si="182"/>
        <v/>
      </c>
      <c r="AK410" s="37" t="str">
        <f t="shared" si="183"/>
        <v/>
      </c>
      <c r="AL410" s="14">
        <f t="shared" si="184"/>
        <v>630</v>
      </c>
      <c r="AM410" s="42">
        <f t="shared" si="185"/>
        <v>702.8</v>
      </c>
      <c r="AN410" s="60">
        <f t="shared" si="186"/>
        <v>1193038</v>
      </c>
      <c r="AO410" s="43">
        <f t="shared" si="187"/>
        <v>4.6442910472681925E-2</v>
      </c>
      <c r="AP410" s="66">
        <f t="shared" si="188"/>
        <v>11159.906286212157</v>
      </c>
      <c r="AQ410" s="18">
        <v>0</v>
      </c>
      <c r="AR410" s="66">
        <f t="shared" si="189"/>
        <v>963905</v>
      </c>
      <c r="AS410" s="38">
        <f t="shared" si="190"/>
        <v>21230</v>
      </c>
      <c r="AT410" s="38">
        <f t="shared" si="191"/>
        <v>58543.450000000004</v>
      </c>
      <c r="AU410" s="66">
        <f t="shared" si="192"/>
        <v>931515</v>
      </c>
      <c r="AV410" s="20">
        <f t="shared" si="193"/>
        <v>963905</v>
      </c>
      <c r="AX410" s="65">
        <f t="shared" si="194"/>
        <v>1</v>
      </c>
    </row>
    <row r="411" spans="1:50" ht="15" customHeight="1">
      <c r="A411" s="2">
        <v>43</v>
      </c>
      <c r="B411" s="2">
        <v>100</v>
      </c>
      <c r="C411" s="1" t="s">
        <v>70</v>
      </c>
      <c r="D411" s="35">
        <v>18494</v>
      </c>
      <c r="E411" s="66">
        <v>0</v>
      </c>
      <c r="F411" s="7">
        <v>113</v>
      </c>
      <c r="G411" s="66">
        <v>103</v>
      </c>
      <c r="H411" s="63">
        <v>2.5750000000000002</v>
      </c>
      <c r="I411" s="65"/>
      <c r="J411" s="73">
        <f t="shared" si="168"/>
        <v>0</v>
      </c>
      <c r="K411" s="65">
        <v>30</v>
      </c>
      <c r="L411" s="65">
        <v>50</v>
      </c>
      <c r="M411" s="61">
        <v>11</v>
      </c>
      <c r="N411" s="41">
        <f t="shared" si="169"/>
        <v>60</v>
      </c>
      <c r="O411" s="41">
        <f t="shared" si="170"/>
        <v>22</v>
      </c>
      <c r="P411" s="3">
        <v>105</v>
      </c>
      <c r="Q411" s="3">
        <v>114</v>
      </c>
      <c r="R411" s="3">
        <v>113</v>
      </c>
      <c r="S411" s="3">
        <v>114</v>
      </c>
      <c r="T411" s="75">
        <v>113</v>
      </c>
      <c r="U411" s="74">
        <f t="shared" si="171"/>
        <v>114</v>
      </c>
      <c r="V411" s="42">
        <f t="shared" si="172"/>
        <v>9.65</v>
      </c>
      <c r="W411" s="68">
        <v>33942</v>
      </c>
      <c r="X411" s="69">
        <v>20447</v>
      </c>
      <c r="Y411" s="8">
        <v>8.0647477903372525E-2</v>
      </c>
      <c r="Z411" s="37">
        <f t="shared" si="173"/>
        <v>1401.1597999999999</v>
      </c>
      <c r="AA411" s="65">
        <f t="shared" si="174"/>
        <v>0</v>
      </c>
      <c r="AB411" s="34">
        <f t="shared" si="175"/>
        <v>0.43202299999999999</v>
      </c>
      <c r="AC411" s="34" t="str">
        <f t="shared" si="176"/>
        <v/>
      </c>
      <c r="AD411" s="65" t="str">
        <f t="shared" si="177"/>
        <v/>
      </c>
      <c r="AE411" s="65">
        <f t="shared" si="178"/>
        <v>411.101</v>
      </c>
      <c r="AF411" s="65">
        <f t="shared" si="179"/>
        <v>411.101</v>
      </c>
      <c r="AG411" s="65">
        <f t="shared" si="195"/>
        <v>0</v>
      </c>
      <c r="AH411" s="34" t="str">
        <f t="shared" si="180"/>
        <v/>
      </c>
      <c r="AI411" s="34" t="str">
        <f t="shared" si="181"/>
        <v/>
      </c>
      <c r="AJ411" s="65" t="str">
        <f t="shared" si="182"/>
        <v/>
      </c>
      <c r="AK411" s="37" t="str">
        <f t="shared" si="183"/>
        <v/>
      </c>
      <c r="AL411" s="14">
        <f t="shared" si="184"/>
        <v>411.1</v>
      </c>
      <c r="AM411" s="42">
        <f t="shared" si="185"/>
        <v>458.6</v>
      </c>
      <c r="AN411" s="60">
        <f t="shared" si="186"/>
        <v>32572</v>
      </c>
      <c r="AO411" s="43">
        <f t="shared" si="187"/>
        <v>4.6442910472681925E-2</v>
      </c>
      <c r="AP411" s="66">
        <f t="shared" si="188"/>
        <v>653.82329363441613</v>
      </c>
      <c r="AQ411" s="18">
        <v>0</v>
      </c>
      <c r="AR411" s="66">
        <f t="shared" si="189"/>
        <v>19148</v>
      </c>
      <c r="AS411" s="38">
        <f t="shared" si="190"/>
        <v>1030</v>
      </c>
      <c r="AT411" s="38">
        <f t="shared" si="191"/>
        <v>1022.35</v>
      </c>
      <c r="AU411" s="66">
        <f t="shared" si="192"/>
        <v>17472</v>
      </c>
      <c r="AV411" s="20">
        <f t="shared" si="193"/>
        <v>19148</v>
      </c>
      <c r="AX411" s="65">
        <f t="shared" si="194"/>
        <v>1</v>
      </c>
    </row>
    <row r="412" spans="1:50" ht="15" customHeight="1">
      <c r="A412" s="2">
        <v>43</v>
      </c>
      <c r="B412" s="2">
        <v>200</v>
      </c>
      <c r="C412" s="1" t="s">
        <v>102</v>
      </c>
      <c r="D412" s="35">
        <v>289916</v>
      </c>
      <c r="E412" s="66">
        <v>0</v>
      </c>
      <c r="F412" s="7">
        <v>762</v>
      </c>
      <c r="G412" s="66">
        <v>717</v>
      </c>
      <c r="H412" s="63">
        <v>2.359</v>
      </c>
      <c r="I412" s="65">
        <v>43</v>
      </c>
      <c r="J412" s="73">
        <f t="shared" si="168"/>
        <v>0.06</v>
      </c>
      <c r="K412" s="65">
        <v>157</v>
      </c>
      <c r="L412" s="65">
        <v>372</v>
      </c>
      <c r="M412" s="61">
        <v>107</v>
      </c>
      <c r="N412" s="41">
        <f t="shared" si="169"/>
        <v>42.204300000000003</v>
      </c>
      <c r="O412" s="41">
        <f t="shared" si="170"/>
        <v>28.763400000000001</v>
      </c>
      <c r="P412" s="3">
        <v>688</v>
      </c>
      <c r="Q412" s="3">
        <v>697</v>
      </c>
      <c r="R412" s="3">
        <v>781</v>
      </c>
      <c r="S412" s="3">
        <v>807</v>
      </c>
      <c r="T412" s="75">
        <v>762</v>
      </c>
      <c r="U412" s="74">
        <f t="shared" si="171"/>
        <v>807</v>
      </c>
      <c r="V412" s="42">
        <f t="shared" si="172"/>
        <v>11.15</v>
      </c>
      <c r="W412" s="68">
        <v>224171</v>
      </c>
      <c r="X412" s="69">
        <v>435686</v>
      </c>
      <c r="Y412" s="8">
        <v>0.38730681377674336</v>
      </c>
      <c r="Z412" s="37">
        <f t="shared" si="173"/>
        <v>1967.4324999999999</v>
      </c>
      <c r="AA412" s="65">
        <f t="shared" si="174"/>
        <v>0</v>
      </c>
      <c r="AB412" s="34">
        <f t="shared" si="175"/>
        <v>0.43202299999999999</v>
      </c>
      <c r="AC412" s="34" t="str">
        <f t="shared" si="176"/>
        <v/>
      </c>
      <c r="AD412" s="65" t="str">
        <f t="shared" si="177"/>
        <v/>
      </c>
      <c r="AE412" s="65">
        <f t="shared" si="178"/>
        <v>636.43899999999996</v>
      </c>
      <c r="AF412" s="65">
        <f t="shared" si="179"/>
        <v>630</v>
      </c>
      <c r="AG412" s="65">
        <f t="shared" si="195"/>
        <v>0</v>
      </c>
      <c r="AH412" s="34" t="str">
        <f t="shared" si="180"/>
        <v/>
      </c>
      <c r="AI412" s="34" t="str">
        <f t="shared" si="181"/>
        <v/>
      </c>
      <c r="AJ412" s="65" t="str">
        <f t="shared" si="182"/>
        <v/>
      </c>
      <c r="AK412" s="37" t="str">
        <f t="shared" si="183"/>
        <v/>
      </c>
      <c r="AL412" s="14">
        <f t="shared" si="184"/>
        <v>630</v>
      </c>
      <c r="AM412" s="42">
        <f t="shared" si="185"/>
        <v>702.8</v>
      </c>
      <c r="AN412" s="60">
        <f t="shared" si="186"/>
        <v>407061</v>
      </c>
      <c r="AO412" s="43">
        <f t="shared" si="187"/>
        <v>4.6442910472681925E-2</v>
      </c>
      <c r="AP412" s="66">
        <f t="shared" si="188"/>
        <v>5440.5547473223241</v>
      </c>
      <c r="AQ412" s="18">
        <v>0</v>
      </c>
      <c r="AR412" s="66">
        <f t="shared" si="189"/>
        <v>295357</v>
      </c>
      <c r="AS412" s="38">
        <f t="shared" si="190"/>
        <v>7170</v>
      </c>
      <c r="AT412" s="38">
        <f t="shared" si="191"/>
        <v>21784.300000000003</v>
      </c>
      <c r="AU412" s="66">
        <f t="shared" si="192"/>
        <v>282746</v>
      </c>
      <c r="AV412" s="20">
        <f t="shared" si="193"/>
        <v>295357</v>
      </c>
      <c r="AX412" s="65">
        <f t="shared" si="194"/>
        <v>1</v>
      </c>
    </row>
    <row r="413" spans="1:50" ht="15" customHeight="1">
      <c r="A413" s="2">
        <v>43</v>
      </c>
      <c r="B413" s="2">
        <v>300</v>
      </c>
      <c r="C413" s="1" t="s">
        <v>298</v>
      </c>
      <c r="D413" s="35">
        <v>1518826</v>
      </c>
      <c r="E413" s="66">
        <v>0</v>
      </c>
      <c r="F413" s="7">
        <v>5631</v>
      </c>
      <c r="G413" s="66">
        <v>5520</v>
      </c>
      <c r="H413" s="63">
        <v>2.4119999999999999</v>
      </c>
      <c r="I413" s="65">
        <v>2825</v>
      </c>
      <c r="J413" s="73">
        <f t="shared" si="168"/>
        <v>0.51180000000000003</v>
      </c>
      <c r="K413" s="65">
        <v>481</v>
      </c>
      <c r="L413" s="65">
        <v>2166</v>
      </c>
      <c r="M413" s="61">
        <v>705</v>
      </c>
      <c r="N413" s="41">
        <f t="shared" si="169"/>
        <v>22.206799999999998</v>
      </c>
      <c r="O413" s="41">
        <f t="shared" si="170"/>
        <v>32.548500000000004</v>
      </c>
      <c r="P413" s="3">
        <v>4217</v>
      </c>
      <c r="Q413" s="3">
        <v>4396</v>
      </c>
      <c r="R413" s="3">
        <v>4648</v>
      </c>
      <c r="S413" s="3">
        <v>5453</v>
      </c>
      <c r="T413" s="74">
        <v>5631</v>
      </c>
      <c r="U413" s="74">
        <f t="shared" si="171"/>
        <v>5631</v>
      </c>
      <c r="V413" s="42">
        <f t="shared" si="172"/>
        <v>1.97</v>
      </c>
      <c r="W413" s="68">
        <v>4011755</v>
      </c>
      <c r="X413" s="69">
        <v>2545134</v>
      </c>
      <c r="Y413" s="8">
        <v>3.2256578022755318</v>
      </c>
      <c r="Z413" s="37">
        <f t="shared" si="173"/>
        <v>1745.6904</v>
      </c>
      <c r="AA413" s="65">
        <f t="shared" si="174"/>
        <v>0</v>
      </c>
      <c r="AB413" s="34">
        <f t="shared" si="175"/>
        <v>0.43202299999999999</v>
      </c>
      <c r="AC413" s="34" t="str">
        <f t="shared" si="176"/>
        <v/>
      </c>
      <c r="AD413" s="65" t="str">
        <f t="shared" si="177"/>
        <v/>
      </c>
      <c r="AE413" s="65" t="str">
        <f t="shared" si="178"/>
        <v/>
      </c>
      <c r="AF413" s="65" t="str">
        <f t="shared" si="179"/>
        <v/>
      </c>
      <c r="AG413" s="65">
        <f t="shared" si="195"/>
        <v>669.49124591999998</v>
      </c>
      <c r="AH413" s="34" t="str">
        <f t="shared" si="180"/>
        <v/>
      </c>
      <c r="AI413" s="34" t="str">
        <f t="shared" si="181"/>
        <v/>
      </c>
      <c r="AJ413" s="65" t="str">
        <f t="shared" si="182"/>
        <v/>
      </c>
      <c r="AK413" s="37" t="str">
        <f t="shared" si="183"/>
        <v/>
      </c>
      <c r="AL413" s="14">
        <f t="shared" si="184"/>
        <v>669.49</v>
      </c>
      <c r="AM413" s="42">
        <f t="shared" si="185"/>
        <v>746.85</v>
      </c>
      <c r="AN413" s="60">
        <f t="shared" si="186"/>
        <v>2389442</v>
      </c>
      <c r="AO413" s="43">
        <f t="shared" si="187"/>
        <v>4.6442910472681925E-2</v>
      </c>
      <c r="AP413" s="66">
        <f t="shared" si="188"/>
        <v>40433.940944084447</v>
      </c>
      <c r="AQ413" s="18">
        <v>0</v>
      </c>
      <c r="AR413" s="66">
        <f t="shared" si="189"/>
        <v>1559260</v>
      </c>
      <c r="AS413" s="38">
        <f t="shared" si="190"/>
        <v>55200</v>
      </c>
      <c r="AT413" s="38">
        <f t="shared" si="191"/>
        <v>127256.70000000001</v>
      </c>
      <c r="AU413" s="66">
        <f t="shared" si="192"/>
        <v>1463626</v>
      </c>
      <c r="AV413" s="20">
        <f t="shared" si="193"/>
        <v>1559260</v>
      </c>
      <c r="AX413" s="65">
        <f t="shared" si="194"/>
        <v>1</v>
      </c>
    </row>
    <row r="414" spans="1:50" ht="15" customHeight="1">
      <c r="A414" s="2">
        <v>43</v>
      </c>
      <c r="B414" s="2">
        <v>400</v>
      </c>
      <c r="C414" s="1" t="s">
        <v>380</v>
      </c>
      <c r="D414" s="35">
        <v>2576807</v>
      </c>
      <c r="E414" s="66">
        <v>0</v>
      </c>
      <c r="F414" s="7">
        <v>14178</v>
      </c>
      <c r="G414" s="66">
        <v>14260</v>
      </c>
      <c r="H414" s="63">
        <v>2.27</v>
      </c>
      <c r="I414" s="65">
        <v>9577</v>
      </c>
      <c r="J414" s="73">
        <f t="shared" si="168"/>
        <v>0.67159999999999997</v>
      </c>
      <c r="K414" s="65">
        <v>813</v>
      </c>
      <c r="L414" s="65">
        <v>6568</v>
      </c>
      <c r="M414" s="61">
        <v>1480</v>
      </c>
      <c r="N414" s="41">
        <f t="shared" si="169"/>
        <v>12.3782</v>
      </c>
      <c r="O414" s="41">
        <f t="shared" si="170"/>
        <v>22.5335</v>
      </c>
      <c r="P414" s="3">
        <v>8031</v>
      </c>
      <c r="Q414" s="3">
        <v>9244</v>
      </c>
      <c r="R414" s="3">
        <v>11523</v>
      </c>
      <c r="S414" s="3">
        <v>13080</v>
      </c>
      <c r="T414" s="74">
        <v>14178</v>
      </c>
      <c r="U414" s="74">
        <f t="shared" si="171"/>
        <v>14178</v>
      </c>
      <c r="V414" s="42">
        <f t="shared" si="172"/>
        <v>0</v>
      </c>
      <c r="W414" s="68">
        <v>11412719</v>
      </c>
      <c r="X414" s="69">
        <v>7310071</v>
      </c>
      <c r="Y414" s="8">
        <v>9.0265665323545896</v>
      </c>
      <c r="Z414" s="37">
        <f t="shared" si="173"/>
        <v>1570.6968999999999</v>
      </c>
      <c r="AA414" s="65">
        <f t="shared" si="174"/>
        <v>0</v>
      </c>
      <c r="AB414" s="34">
        <f t="shared" si="175"/>
        <v>0.43202299999999999</v>
      </c>
      <c r="AC414" s="34" t="str">
        <f t="shared" si="176"/>
        <v/>
      </c>
      <c r="AD414" s="65" t="str">
        <f t="shared" si="177"/>
        <v/>
      </c>
      <c r="AE414" s="65" t="str">
        <f t="shared" si="178"/>
        <v/>
      </c>
      <c r="AF414" s="65" t="str">
        <f t="shared" si="179"/>
        <v/>
      </c>
      <c r="AG414" s="65">
        <f t="shared" si="195"/>
        <v>0</v>
      </c>
      <c r="AH414" s="34">
        <f t="shared" si="180"/>
        <v>566.11612234999996</v>
      </c>
      <c r="AI414" s="34" t="str">
        <f t="shared" si="181"/>
        <v/>
      </c>
      <c r="AJ414" s="65" t="str">
        <f t="shared" si="182"/>
        <v/>
      </c>
      <c r="AK414" s="37" t="str">
        <f t="shared" si="183"/>
        <v/>
      </c>
      <c r="AL414" s="14">
        <f t="shared" si="184"/>
        <v>566.12</v>
      </c>
      <c r="AM414" s="42">
        <f t="shared" si="185"/>
        <v>631.54</v>
      </c>
      <c r="AN414" s="60">
        <f t="shared" si="186"/>
        <v>4075203</v>
      </c>
      <c r="AO414" s="43">
        <f t="shared" si="187"/>
        <v>4.6442910472681925E-2</v>
      </c>
      <c r="AP414" s="66">
        <f t="shared" si="188"/>
        <v>69589.871280624706</v>
      </c>
      <c r="AQ414" s="18">
        <v>0</v>
      </c>
      <c r="AR414" s="66">
        <f t="shared" si="189"/>
        <v>2646397</v>
      </c>
      <c r="AS414" s="38">
        <f t="shared" si="190"/>
        <v>142600</v>
      </c>
      <c r="AT414" s="38">
        <f t="shared" si="191"/>
        <v>365503.55000000005</v>
      </c>
      <c r="AU414" s="66">
        <f t="shared" si="192"/>
        <v>2434207</v>
      </c>
      <c r="AV414" s="20">
        <f t="shared" si="193"/>
        <v>2646397</v>
      </c>
      <c r="AX414" s="65">
        <f t="shared" si="194"/>
        <v>1</v>
      </c>
    </row>
    <row r="415" spans="1:50" ht="15" customHeight="1">
      <c r="A415" s="2">
        <v>43</v>
      </c>
      <c r="B415" s="2">
        <v>500</v>
      </c>
      <c r="C415" s="1" t="s">
        <v>450</v>
      </c>
      <c r="D415" s="35">
        <v>540339</v>
      </c>
      <c r="E415" s="66">
        <v>0</v>
      </c>
      <c r="F415" s="7">
        <v>1730</v>
      </c>
      <c r="G415" s="66">
        <v>1705</v>
      </c>
      <c r="H415" s="63">
        <v>2.6030000000000002</v>
      </c>
      <c r="I415" s="65">
        <v>473</v>
      </c>
      <c r="J415" s="73">
        <f t="shared" si="168"/>
        <v>0.27739999999999998</v>
      </c>
      <c r="K415" s="65">
        <v>151</v>
      </c>
      <c r="L415" s="65">
        <v>730</v>
      </c>
      <c r="M415" s="61">
        <v>207</v>
      </c>
      <c r="N415" s="41">
        <f t="shared" si="169"/>
        <v>20.684899999999999</v>
      </c>
      <c r="O415" s="41">
        <f t="shared" si="170"/>
        <v>28.356199999999998</v>
      </c>
      <c r="P415" s="3">
        <v>1162</v>
      </c>
      <c r="Q415" s="3">
        <v>1229</v>
      </c>
      <c r="R415" s="3">
        <v>1180</v>
      </c>
      <c r="S415" s="3">
        <v>1377</v>
      </c>
      <c r="T415" s="74">
        <v>1730</v>
      </c>
      <c r="U415" s="74">
        <f t="shared" si="171"/>
        <v>1730</v>
      </c>
      <c r="V415" s="42">
        <f t="shared" si="172"/>
        <v>1.45</v>
      </c>
      <c r="W415" s="68">
        <v>1118006</v>
      </c>
      <c r="X415" s="69">
        <v>824203</v>
      </c>
      <c r="Y415" s="8">
        <v>0.86192175407762506</v>
      </c>
      <c r="Z415" s="37">
        <f t="shared" si="173"/>
        <v>2007.1428000000001</v>
      </c>
      <c r="AA415" s="65">
        <f t="shared" si="174"/>
        <v>0</v>
      </c>
      <c r="AB415" s="34">
        <f t="shared" si="175"/>
        <v>0.43202299999999999</v>
      </c>
      <c r="AC415" s="34" t="str">
        <f t="shared" si="176"/>
        <v/>
      </c>
      <c r="AD415" s="65" t="str">
        <f t="shared" si="177"/>
        <v/>
      </c>
      <c r="AE415" s="65">
        <f t="shared" si="178"/>
        <v>999.03499999999997</v>
      </c>
      <c r="AF415" s="65">
        <f t="shared" si="179"/>
        <v>630</v>
      </c>
      <c r="AG415" s="65">
        <f t="shared" si="195"/>
        <v>0</v>
      </c>
      <c r="AH415" s="34" t="str">
        <f t="shared" si="180"/>
        <v/>
      </c>
      <c r="AI415" s="34" t="str">
        <f t="shared" si="181"/>
        <v/>
      </c>
      <c r="AJ415" s="65" t="str">
        <f t="shared" si="182"/>
        <v/>
      </c>
      <c r="AK415" s="37" t="str">
        <f t="shared" si="183"/>
        <v/>
      </c>
      <c r="AL415" s="14">
        <f t="shared" si="184"/>
        <v>630</v>
      </c>
      <c r="AM415" s="42">
        <f t="shared" si="185"/>
        <v>702.8</v>
      </c>
      <c r="AN415" s="60">
        <f t="shared" si="186"/>
        <v>715270</v>
      </c>
      <c r="AO415" s="43">
        <f t="shared" si="187"/>
        <v>4.6442910472681925E-2</v>
      </c>
      <c r="AP415" s="66">
        <f t="shared" si="188"/>
        <v>8124.3047718967218</v>
      </c>
      <c r="AQ415" s="18">
        <v>0</v>
      </c>
      <c r="AR415" s="66">
        <f t="shared" si="189"/>
        <v>548463</v>
      </c>
      <c r="AS415" s="38">
        <f t="shared" si="190"/>
        <v>17050</v>
      </c>
      <c r="AT415" s="38">
        <f t="shared" si="191"/>
        <v>41210.15</v>
      </c>
      <c r="AU415" s="66">
        <f t="shared" si="192"/>
        <v>523289</v>
      </c>
      <c r="AV415" s="20">
        <f t="shared" si="193"/>
        <v>548463</v>
      </c>
      <c r="AX415" s="65">
        <f t="shared" si="194"/>
        <v>1</v>
      </c>
    </row>
    <row r="416" spans="1:50" ht="15" customHeight="1">
      <c r="A416" s="2">
        <v>43</v>
      </c>
      <c r="B416" s="2">
        <v>600</v>
      </c>
      <c r="C416" s="1" t="s">
        <v>624</v>
      </c>
      <c r="D416" s="35">
        <v>36512</v>
      </c>
      <c r="E416" s="66">
        <v>0</v>
      </c>
      <c r="F416" s="7">
        <v>320</v>
      </c>
      <c r="G416" s="66">
        <v>302</v>
      </c>
      <c r="H416" s="63">
        <v>2.2370000000000001</v>
      </c>
      <c r="I416" s="65">
        <v>239</v>
      </c>
      <c r="J416" s="73">
        <f t="shared" si="168"/>
        <v>0.79139999999999999</v>
      </c>
      <c r="K416" s="65">
        <v>52</v>
      </c>
      <c r="L416" s="65">
        <v>139</v>
      </c>
      <c r="M416" s="61">
        <v>40</v>
      </c>
      <c r="N416" s="41">
        <f t="shared" si="169"/>
        <v>37.4101</v>
      </c>
      <c r="O416" s="41">
        <f t="shared" si="170"/>
        <v>28.777000000000001</v>
      </c>
      <c r="P416" s="3">
        <v>303</v>
      </c>
      <c r="Q416" s="3">
        <v>390</v>
      </c>
      <c r="R416" s="3">
        <v>355</v>
      </c>
      <c r="S416" s="3">
        <v>336</v>
      </c>
      <c r="T416" s="75">
        <v>320</v>
      </c>
      <c r="U416" s="74">
        <f t="shared" si="171"/>
        <v>390</v>
      </c>
      <c r="V416" s="42">
        <f t="shared" si="172"/>
        <v>22.56</v>
      </c>
      <c r="W416" s="68">
        <v>290846</v>
      </c>
      <c r="X416" s="69">
        <v>217858</v>
      </c>
      <c r="Y416" s="8">
        <v>0.35085374912933959</v>
      </c>
      <c r="Z416" s="37">
        <f t="shared" si="173"/>
        <v>912.06089999999995</v>
      </c>
      <c r="AA416" s="65">
        <f t="shared" si="174"/>
        <v>0</v>
      </c>
      <c r="AB416" s="34">
        <f t="shared" si="175"/>
        <v>0.43202299999999999</v>
      </c>
      <c r="AC416" s="34" t="str">
        <f t="shared" si="176"/>
        <v/>
      </c>
      <c r="AD416" s="65" t="str">
        <f t="shared" si="177"/>
        <v/>
      </c>
      <c r="AE416" s="65">
        <f t="shared" si="178"/>
        <v>484.13400000000001</v>
      </c>
      <c r="AF416" s="65">
        <f t="shared" si="179"/>
        <v>484.13400000000001</v>
      </c>
      <c r="AG416" s="65">
        <f t="shared" si="195"/>
        <v>0</v>
      </c>
      <c r="AH416" s="34" t="str">
        <f t="shared" si="180"/>
        <v/>
      </c>
      <c r="AI416" s="34" t="str">
        <f t="shared" si="181"/>
        <v/>
      </c>
      <c r="AJ416" s="65" t="str">
        <f t="shared" si="182"/>
        <v/>
      </c>
      <c r="AK416" s="37" t="str">
        <f t="shared" si="183"/>
        <v/>
      </c>
      <c r="AL416" s="14">
        <f t="shared" si="184"/>
        <v>484.13</v>
      </c>
      <c r="AM416" s="42">
        <f t="shared" si="185"/>
        <v>540.07000000000005</v>
      </c>
      <c r="AN416" s="60">
        <f t="shared" si="186"/>
        <v>37449</v>
      </c>
      <c r="AO416" s="43">
        <f t="shared" si="187"/>
        <v>4.6442910472681925E-2</v>
      </c>
      <c r="AP416" s="66">
        <f t="shared" si="188"/>
        <v>43.517007112902967</v>
      </c>
      <c r="AQ416" s="18">
        <v>0</v>
      </c>
      <c r="AR416" s="66">
        <f t="shared" si="189"/>
        <v>36556</v>
      </c>
      <c r="AS416" s="38">
        <f t="shared" si="190"/>
        <v>3020</v>
      </c>
      <c r="AT416" s="38">
        <f t="shared" si="191"/>
        <v>10892.900000000001</v>
      </c>
      <c r="AU416" s="66">
        <f t="shared" si="192"/>
        <v>33492</v>
      </c>
      <c r="AV416" s="20">
        <f t="shared" si="193"/>
        <v>36556</v>
      </c>
      <c r="AX416" s="65">
        <f t="shared" si="194"/>
        <v>1</v>
      </c>
    </row>
    <row r="417" spans="1:50" ht="15" customHeight="1">
      <c r="A417" s="2">
        <v>43</v>
      </c>
      <c r="B417" s="2">
        <v>800</v>
      </c>
      <c r="C417" s="1" t="s">
        <v>700</v>
      </c>
      <c r="D417" s="35">
        <v>240116</v>
      </c>
      <c r="E417" s="66">
        <v>0</v>
      </c>
      <c r="F417" s="7">
        <v>837</v>
      </c>
      <c r="G417" s="66">
        <v>802</v>
      </c>
      <c r="H417" s="63">
        <v>2.3250000000000002</v>
      </c>
      <c r="I417" s="65">
        <v>85</v>
      </c>
      <c r="J417" s="73">
        <f t="shared" si="168"/>
        <v>0.106</v>
      </c>
      <c r="K417" s="65">
        <v>153</v>
      </c>
      <c r="L417" s="65">
        <v>410</v>
      </c>
      <c r="M417" s="61">
        <v>135</v>
      </c>
      <c r="N417" s="41">
        <f t="shared" si="169"/>
        <v>37.317099999999996</v>
      </c>
      <c r="O417" s="41">
        <f t="shared" si="170"/>
        <v>32.9268</v>
      </c>
      <c r="P417" s="3">
        <v>694</v>
      </c>
      <c r="Q417" s="3">
        <v>698</v>
      </c>
      <c r="R417" s="3">
        <v>764</v>
      </c>
      <c r="S417" s="3">
        <v>761</v>
      </c>
      <c r="T417" s="75">
        <v>837</v>
      </c>
      <c r="U417" s="74">
        <f t="shared" si="171"/>
        <v>837</v>
      </c>
      <c r="V417" s="42">
        <f t="shared" si="172"/>
        <v>4.18</v>
      </c>
      <c r="W417" s="68">
        <v>452211</v>
      </c>
      <c r="X417" s="69">
        <v>519239</v>
      </c>
      <c r="Y417" s="8">
        <v>0.37716545404843577</v>
      </c>
      <c r="Z417" s="37">
        <f t="shared" si="173"/>
        <v>2219.1851999999999</v>
      </c>
      <c r="AA417" s="65">
        <f t="shared" si="174"/>
        <v>0</v>
      </c>
      <c r="AB417" s="34">
        <f t="shared" si="175"/>
        <v>0.43202299999999999</v>
      </c>
      <c r="AC417" s="34" t="str">
        <f t="shared" si="176"/>
        <v/>
      </c>
      <c r="AD417" s="65" t="str">
        <f t="shared" si="177"/>
        <v/>
      </c>
      <c r="AE417" s="65">
        <f t="shared" si="178"/>
        <v>667.63400000000001</v>
      </c>
      <c r="AF417" s="65">
        <f t="shared" si="179"/>
        <v>630</v>
      </c>
      <c r="AG417" s="65">
        <f t="shared" si="195"/>
        <v>0</v>
      </c>
      <c r="AH417" s="34" t="str">
        <f t="shared" si="180"/>
        <v/>
      </c>
      <c r="AI417" s="34" t="str">
        <f t="shared" si="181"/>
        <v/>
      </c>
      <c r="AJ417" s="65" t="str">
        <f t="shared" si="182"/>
        <v/>
      </c>
      <c r="AK417" s="37" t="str">
        <f t="shared" si="183"/>
        <v/>
      </c>
      <c r="AL417" s="14">
        <f t="shared" si="184"/>
        <v>630</v>
      </c>
      <c r="AM417" s="42">
        <f t="shared" si="185"/>
        <v>702.8</v>
      </c>
      <c r="AN417" s="60">
        <f t="shared" si="186"/>
        <v>368280</v>
      </c>
      <c r="AO417" s="43">
        <f t="shared" si="187"/>
        <v>4.6442910472681925E-2</v>
      </c>
      <c r="AP417" s="66">
        <f t="shared" si="188"/>
        <v>5952.3091778208063</v>
      </c>
      <c r="AQ417" s="18">
        <v>0</v>
      </c>
      <c r="AR417" s="66">
        <f t="shared" si="189"/>
        <v>246068</v>
      </c>
      <c r="AS417" s="38">
        <f t="shared" si="190"/>
        <v>8020</v>
      </c>
      <c r="AT417" s="38">
        <f t="shared" si="191"/>
        <v>25961.95</v>
      </c>
      <c r="AU417" s="66">
        <f t="shared" si="192"/>
        <v>232096</v>
      </c>
      <c r="AV417" s="20">
        <f t="shared" si="193"/>
        <v>246068</v>
      </c>
      <c r="AX417" s="65">
        <f t="shared" si="194"/>
        <v>1</v>
      </c>
    </row>
    <row r="418" spans="1:50" ht="15" customHeight="1">
      <c r="A418" s="2">
        <v>43</v>
      </c>
      <c r="B418" s="2">
        <v>900</v>
      </c>
      <c r="C418" s="1" t="s">
        <v>740</v>
      </c>
      <c r="D418" s="35">
        <v>170061</v>
      </c>
      <c r="E418" s="66">
        <v>0</v>
      </c>
      <c r="F418" s="7">
        <v>571</v>
      </c>
      <c r="G418" s="66">
        <v>544</v>
      </c>
      <c r="H418" s="63">
        <v>2.3759999999999999</v>
      </c>
      <c r="I418" s="65">
        <v>103</v>
      </c>
      <c r="J418" s="73">
        <f t="shared" si="168"/>
        <v>0.1893</v>
      </c>
      <c r="K418" s="65">
        <v>142</v>
      </c>
      <c r="L418" s="65">
        <v>291</v>
      </c>
      <c r="M418" s="61">
        <v>81</v>
      </c>
      <c r="N418" s="41">
        <f t="shared" si="169"/>
        <v>48.7973</v>
      </c>
      <c r="O418" s="41">
        <f t="shared" si="170"/>
        <v>27.835100000000001</v>
      </c>
      <c r="P418" s="3">
        <v>666</v>
      </c>
      <c r="Q418" s="3">
        <v>616</v>
      </c>
      <c r="R418" s="3">
        <v>566</v>
      </c>
      <c r="S418" s="3">
        <v>564</v>
      </c>
      <c r="T418" s="75">
        <v>571</v>
      </c>
      <c r="U418" s="74">
        <f t="shared" si="171"/>
        <v>666</v>
      </c>
      <c r="V418" s="42">
        <f t="shared" si="172"/>
        <v>18.32</v>
      </c>
      <c r="W418" s="68">
        <v>251566</v>
      </c>
      <c r="X418" s="69">
        <v>418861</v>
      </c>
      <c r="Y418" s="8">
        <v>0.80741995715810266</v>
      </c>
      <c r="Z418" s="37">
        <f t="shared" si="173"/>
        <v>707.19079999999997</v>
      </c>
      <c r="AA418" s="65">
        <f t="shared" si="174"/>
        <v>0</v>
      </c>
      <c r="AB418" s="34">
        <f t="shared" si="175"/>
        <v>0.43202299999999999</v>
      </c>
      <c r="AC418" s="34" t="str">
        <f t="shared" si="176"/>
        <v/>
      </c>
      <c r="AD418" s="65" t="str">
        <f t="shared" si="177"/>
        <v/>
      </c>
      <c r="AE418" s="65">
        <f t="shared" si="178"/>
        <v>572.94799999999998</v>
      </c>
      <c r="AF418" s="65">
        <f t="shared" si="179"/>
        <v>572.94799999999998</v>
      </c>
      <c r="AG418" s="65">
        <f t="shared" si="195"/>
        <v>0</v>
      </c>
      <c r="AH418" s="34" t="str">
        <f t="shared" si="180"/>
        <v/>
      </c>
      <c r="AI418" s="34" t="str">
        <f t="shared" si="181"/>
        <v/>
      </c>
      <c r="AJ418" s="65" t="str">
        <f t="shared" si="182"/>
        <v/>
      </c>
      <c r="AK418" s="37" t="str">
        <f t="shared" si="183"/>
        <v/>
      </c>
      <c r="AL418" s="14">
        <f t="shared" si="184"/>
        <v>572.95000000000005</v>
      </c>
      <c r="AM418" s="42">
        <f t="shared" si="185"/>
        <v>639.15</v>
      </c>
      <c r="AN418" s="60">
        <f t="shared" si="186"/>
        <v>239015</v>
      </c>
      <c r="AO418" s="43">
        <f t="shared" si="187"/>
        <v>4.6442910472681925E-2</v>
      </c>
      <c r="AP418" s="66">
        <f t="shared" si="188"/>
        <v>3202.4244487333094</v>
      </c>
      <c r="AQ418" s="18">
        <v>0</v>
      </c>
      <c r="AR418" s="66">
        <f t="shared" si="189"/>
        <v>173263</v>
      </c>
      <c r="AS418" s="38">
        <f t="shared" si="190"/>
        <v>5440</v>
      </c>
      <c r="AT418" s="38">
        <f t="shared" si="191"/>
        <v>20943.050000000003</v>
      </c>
      <c r="AU418" s="66">
        <f t="shared" si="192"/>
        <v>164621</v>
      </c>
      <c r="AV418" s="20">
        <f t="shared" si="193"/>
        <v>173263</v>
      </c>
      <c r="AX418" s="65">
        <f t="shared" si="194"/>
        <v>1</v>
      </c>
    </row>
    <row r="419" spans="1:50" ht="15" customHeight="1">
      <c r="A419" s="2">
        <v>43</v>
      </c>
      <c r="B419" s="2">
        <v>1000</v>
      </c>
      <c r="C419" s="1" t="s">
        <v>834</v>
      </c>
      <c r="D419" s="35">
        <v>669312</v>
      </c>
      <c r="E419" s="66">
        <v>0</v>
      </c>
      <c r="F419" s="7">
        <v>2355</v>
      </c>
      <c r="G419" s="66">
        <v>2289</v>
      </c>
      <c r="H419" s="63">
        <v>2.35</v>
      </c>
      <c r="I419" s="65">
        <v>1561</v>
      </c>
      <c r="J419" s="73">
        <f t="shared" si="168"/>
        <v>0.68200000000000005</v>
      </c>
      <c r="K419" s="65">
        <v>148</v>
      </c>
      <c r="L419" s="65">
        <v>975</v>
      </c>
      <c r="M419" s="61">
        <v>266</v>
      </c>
      <c r="N419" s="41">
        <f t="shared" si="169"/>
        <v>15.179500000000001</v>
      </c>
      <c r="O419" s="41">
        <f t="shared" si="170"/>
        <v>27.2821</v>
      </c>
      <c r="P419" s="3">
        <v>1266</v>
      </c>
      <c r="Q419" s="3">
        <v>1522</v>
      </c>
      <c r="R419" s="3">
        <v>1581</v>
      </c>
      <c r="S419" s="3">
        <v>2094</v>
      </c>
      <c r="T419" s="74">
        <v>2355</v>
      </c>
      <c r="U419" s="74">
        <f t="shared" si="171"/>
        <v>2355</v>
      </c>
      <c r="V419" s="42">
        <f t="shared" si="172"/>
        <v>2.8</v>
      </c>
      <c r="W419" s="68">
        <v>1932537</v>
      </c>
      <c r="X419" s="69">
        <v>1362888</v>
      </c>
      <c r="Y419" s="8">
        <v>1.9201575451314832</v>
      </c>
      <c r="Z419" s="37">
        <f t="shared" si="173"/>
        <v>1226.4619</v>
      </c>
      <c r="AA419" s="65">
        <f t="shared" si="174"/>
        <v>0</v>
      </c>
      <c r="AB419" s="34">
        <f t="shared" si="175"/>
        <v>0.43202299999999999</v>
      </c>
      <c r="AC419" s="34" t="str">
        <f t="shared" si="176"/>
        <v/>
      </c>
      <c r="AD419" s="65" t="str">
        <f t="shared" si="177"/>
        <v/>
      </c>
      <c r="AE419" s="65">
        <f t="shared" si="178"/>
        <v>1213.3629999999998</v>
      </c>
      <c r="AF419" s="65">
        <f t="shared" si="179"/>
        <v>630</v>
      </c>
      <c r="AG419" s="65">
        <f t="shared" si="195"/>
        <v>0</v>
      </c>
      <c r="AH419" s="34" t="str">
        <f t="shared" si="180"/>
        <v/>
      </c>
      <c r="AI419" s="34" t="str">
        <f t="shared" si="181"/>
        <v/>
      </c>
      <c r="AJ419" s="65" t="str">
        <f t="shared" si="182"/>
        <v/>
      </c>
      <c r="AK419" s="37" t="str">
        <f t="shared" si="183"/>
        <v/>
      </c>
      <c r="AL419" s="14">
        <f t="shared" si="184"/>
        <v>630</v>
      </c>
      <c r="AM419" s="42">
        <f t="shared" si="185"/>
        <v>702.8</v>
      </c>
      <c r="AN419" s="60">
        <f t="shared" si="186"/>
        <v>773809</v>
      </c>
      <c r="AO419" s="43">
        <f t="shared" si="187"/>
        <v>4.6442910472681925E-2</v>
      </c>
      <c r="AP419" s="66">
        <f t="shared" si="188"/>
        <v>4853.1448156638435</v>
      </c>
      <c r="AQ419" s="18">
        <v>0</v>
      </c>
      <c r="AR419" s="66">
        <f t="shared" si="189"/>
        <v>674165</v>
      </c>
      <c r="AS419" s="38">
        <f t="shared" si="190"/>
        <v>22890</v>
      </c>
      <c r="AT419" s="38">
        <f t="shared" si="191"/>
        <v>68144.400000000009</v>
      </c>
      <c r="AU419" s="66">
        <f t="shared" si="192"/>
        <v>646422</v>
      </c>
      <c r="AV419" s="20">
        <f t="shared" si="193"/>
        <v>674165</v>
      </c>
      <c r="AX419" s="65">
        <f t="shared" si="194"/>
        <v>1</v>
      </c>
    </row>
    <row r="420" spans="1:50" ht="15" customHeight="1">
      <c r="A420" s="2">
        <v>44</v>
      </c>
      <c r="B420" s="2">
        <v>100</v>
      </c>
      <c r="C420" s="1" t="s">
        <v>51</v>
      </c>
      <c r="D420" s="35">
        <v>20880</v>
      </c>
      <c r="E420" s="66">
        <v>0</v>
      </c>
      <c r="F420" s="7">
        <v>89</v>
      </c>
      <c r="G420" s="66">
        <v>93</v>
      </c>
      <c r="H420" s="63">
        <v>2.4470000000000001</v>
      </c>
      <c r="I420" s="65"/>
      <c r="J420" s="73">
        <f t="shared" si="168"/>
        <v>0</v>
      </c>
      <c r="K420" s="65">
        <v>10</v>
      </c>
      <c r="L420" s="65">
        <v>38</v>
      </c>
      <c r="M420" s="61">
        <v>13</v>
      </c>
      <c r="N420" s="41">
        <f t="shared" si="169"/>
        <v>26.315799999999999</v>
      </c>
      <c r="O420" s="41">
        <f t="shared" si="170"/>
        <v>34.210499999999996</v>
      </c>
      <c r="P420" s="3">
        <v>157</v>
      </c>
      <c r="Q420" s="3">
        <v>109</v>
      </c>
      <c r="R420" s="3">
        <v>110</v>
      </c>
      <c r="S420" s="3">
        <v>94</v>
      </c>
      <c r="T420" s="75">
        <v>89</v>
      </c>
      <c r="U420" s="74">
        <f t="shared" si="171"/>
        <v>157</v>
      </c>
      <c r="V420" s="42">
        <f t="shared" si="172"/>
        <v>40.76</v>
      </c>
      <c r="W420" s="68">
        <v>31897</v>
      </c>
      <c r="X420" s="69">
        <v>15378</v>
      </c>
      <c r="Y420" s="8">
        <v>0.40442812862453414</v>
      </c>
      <c r="Z420" s="37">
        <f t="shared" si="173"/>
        <v>220.06379999999999</v>
      </c>
      <c r="AA420" s="65">
        <f t="shared" si="174"/>
        <v>0</v>
      </c>
      <c r="AB420" s="34">
        <f t="shared" si="175"/>
        <v>0.43202299999999999</v>
      </c>
      <c r="AC420" s="34" t="str">
        <f t="shared" si="176"/>
        <v/>
      </c>
      <c r="AD420" s="65" t="str">
        <f t="shared" si="177"/>
        <v/>
      </c>
      <c r="AE420" s="65">
        <f t="shared" si="178"/>
        <v>410</v>
      </c>
      <c r="AF420" s="65">
        <f t="shared" si="179"/>
        <v>410</v>
      </c>
      <c r="AG420" s="65">
        <f t="shared" si="195"/>
        <v>0</v>
      </c>
      <c r="AH420" s="34" t="str">
        <f t="shared" si="180"/>
        <v/>
      </c>
      <c r="AI420" s="34" t="str">
        <f t="shared" si="181"/>
        <v/>
      </c>
      <c r="AJ420" s="65" t="str">
        <f t="shared" si="182"/>
        <v/>
      </c>
      <c r="AK420" s="37" t="str">
        <f t="shared" si="183"/>
        <v/>
      </c>
      <c r="AL420" s="14">
        <f t="shared" si="184"/>
        <v>410</v>
      </c>
      <c r="AM420" s="42">
        <f t="shared" si="185"/>
        <v>457.38</v>
      </c>
      <c r="AN420" s="60">
        <f t="shared" si="186"/>
        <v>28756</v>
      </c>
      <c r="AO420" s="43">
        <f t="shared" si="187"/>
        <v>4.6442910472681925E-2</v>
      </c>
      <c r="AP420" s="66">
        <f t="shared" si="188"/>
        <v>365.78436288284286</v>
      </c>
      <c r="AQ420" s="18">
        <v>0</v>
      </c>
      <c r="AR420" s="66">
        <f t="shared" si="189"/>
        <v>21246</v>
      </c>
      <c r="AS420" s="38">
        <f t="shared" si="190"/>
        <v>930</v>
      </c>
      <c r="AT420" s="38">
        <f t="shared" si="191"/>
        <v>768.90000000000009</v>
      </c>
      <c r="AU420" s="66">
        <f t="shared" si="192"/>
        <v>20111</v>
      </c>
      <c r="AV420" s="20">
        <f t="shared" si="193"/>
        <v>21246</v>
      </c>
      <c r="AX420" s="65">
        <f t="shared" si="194"/>
        <v>1</v>
      </c>
    </row>
    <row r="421" spans="1:50" ht="15" customHeight="1">
      <c r="A421" s="2">
        <v>44</v>
      </c>
      <c r="B421" s="2">
        <v>300</v>
      </c>
      <c r="C421" s="1" t="s">
        <v>480</v>
      </c>
      <c r="D421" s="35">
        <v>657244</v>
      </c>
      <c r="E421" s="66">
        <v>160000</v>
      </c>
      <c r="F421" s="7">
        <v>1214</v>
      </c>
      <c r="G421" s="66">
        <v>1228</v>
      </c>
      <c r="H421" s="63">
        <v>2.282</v>
      </c>
      <c r="I421" s="65">
        <v>1254</v>
      </c>
      <c r="J421" s="73">
        <f t="shared" si="168"/>
        <v>1.0212000000000001</v>
      </c>
      <c r="K421" s="65">
        <v>93</v>
      </c>
      <c r="L421" s="65">
        <v>598</v>
      </c>
      <c r="M421" s="61">
        <v>281</v>
      </c>
      <c r="N421" s="41">
        <f t="shared" si="169"/>
        <v>15.551799999999998</v>
      </c>
      <c r="O421" s="41">
        <f t="shared" si="170"/>
        <v>46.989999999999995</v>
      </c>
      <c r="P421" s="3">
        <v>1313</v>
      </c>
      <c r="Q421" s="3">
        <v>1283</v>
      </c>
      <c r="R421" s="3">
        <v>1154</v>
      </c>
      <c r="S421" s="3">
        <v>1202</v>
      </c>
      <c r="T421" s="74">
        <v>1214</v>
      </c>
      <c r="U421" s="74">
        <f t="shared" si="171"/>
        <v>1313</v>
      </c>
      <c r="V421" s="42">
        <f t="shared" si="172"/>
        <v>6.47</v>
      </c>
      <c r="W421" s="68">
        <v>538355</v>
      </c>
      <c r="X421" s="69">
        <v>228461</v>
      </c>
      <c r="Y421" s="8">
        <v>1.0561153179088087</v>
      </c>
      <c r="Z421" s="37">
        <f t="shared" si="173"/>
        <v>1149.4956999999999</v>
      </c>
      <c r="AA421" s="65">
        <f t="shared" si="174"/>
        <v>0</v>
      </c>
      <c r="AB421" s="34">
        <f t="shared" si="175"/>
        <v>0.43202299999999999</v>
      </c>
      <c r="AC421" s="34" t="str">
        <f t="shared" si="176"/>
        <v/>
      </c>
      <c r="AD421" s="65" t="str">
        <f t="shared" si="177"/>
        <v/>
      </c>
      <c r="AE421" s="65">
        <f t="shared" si="178"/>
        <v>823.976</v>
      </c>
      <c r="AF421" s="65">
        <f t="shared" si="179"/>
        <v>630</v>
      </c>
      <c r="AG421" s="65">
        <f t="shared" si="195"/>
        <v>0</v>
      </c>
      <c r="AH421" s="34" t="str">
        <f t="shared" si="180"/>
        <v/>
      </c>
      <c r="AI421" s="34" t="str">
        <f t="shared" si="181"/>
        <v/>
      </c>
      <c r="AJ421" s="65" t="str">
        <f t="shared" si="182"/>
        <v/>
      </c>
      <c r="AK421" s="37" t="str">
        <f t="shared" si="183"/>
        <v/>
      </c>
      <c r="AL421" s="14">
        <f t="shared" si="184"/>
        <v>630</v>
      </c>
      <c r="AM421" s="42">
        <f t="shared" si="185"/>
        <v>702.8</v>
      </c>
      <c r="AN421" s="60">
        <f t="shared" si="186"/>
        <v>630457</v>
      </c>
      <c r="AO421" s="43">
        <f t="shared" si="187"/>
        <v>4.6442910472681925E-2</v>
      </c>
      <c r="AP421" s="66">
        <f t="shared" si="188"/>
        <v>6186.7994327973774</v>
      </c>
      <c r="AQ421" s="18">
        <v>160000</v>
      </c>
      <c r="AR421" s="66">
        <f t="shared" si="189"/>
        <v>663431</v>
      </c>
      <c r="AS421" s="38">
        <f t="shared" si="190"/>
        <v>12280</v>
      </c>
      <c r="AT421" s="38">
        <f t="shared" si="191"/>
        <v>11423.050000000001</v>
      </c>
      <c r="AU421" s="66">
        <f t="shared" si="192"/>
        <v>645821</v>
      </c>
      <c r="AV421" s="20">
        <f t="shared" si="193"/>
        <v>663431</v>
      </c>
      <c r="AX421" s="65">
        <f t="shared" si="194"/>
        <v>1</v>
      </c>
    </row>
    <row r="422" spans="1:50" ht="15" customHeight="1">
      <c r="A422" s="2">
        <v>44</v>
      </c>
      <c r="B422" s="2">
        <v>500</v>
      </c>
      <c r="C422" s="1" t="s">
        <v>809</v>
      </c>
      <c r="D422" s="35">
        <v>121642</v>
      </c>
      <c r="E422" s="66">
        <v>0</v>
      </c>
      <c r="F422" s="7">
        <v>400</v>
      </c>
      <c r="G422" s="66">
        <v>407</v>
      </c>
      <c r="H422" s="63">
        <v>2.609</v>
      </c>
      <c r="I422" s="65">
        <v>103</v>
      </c>
      <c r="J422" s="73">
        <f t="shared" si="168"/>
        <v>0.25309999999999999</v>
      </c>
      <c r="K422" s="65">
        <v>51</v>
      </c>
      <c r="L422" s="65">
        <v>187</v>
      </c>
      <c r="M422" s="61">
        <v>45</v>
      </c>
      <c r="N422" s="41">
        <f t="shared" si="169"/>
        <v>27.2727</v>
      </c>
      <c r="O422" s="41">
        <f t="shared" si="170"/>
        <v>24.0642</v>
      </c>
      <c r="P422" s="3">
        <v>345</v>
      </c>
      <c r="Q422" s="3">
        <v>390</v>
      </c>
      <c r="R422" s="3">
        <v>330</v>
      </c>
      <c r="S422" s="3">
        <v>403</v>
      </c>
      <c r="T422" s="75">
        <v>400</v>
      </c>
      <c r="U422" s="74">
        <f t="shared" si="171"/>
        <v>403</v>
      </c>
      <c r="V422" s="42">
        <f t="shared" si="172"/>
        <v>0</v>
      </c>
      <c r="W422" s="68">
        <v>91673</v>
      </c>
      <c r="X422" s="69">
        <v>133510</v>
      </c>
      <c r="Y422" s="8">
        <v>0.51176530547631882</v>
      </c>
      <c r="Z422" s="37">
        <f t="shared" si="173"/>
        <v>781.60829999999999</v>
      </c>
      <c r="AA422" s="65">
        <f t="shared" si="174"/>
        <v>0</v>
      </c>
      <c r="AB422" s="34">
        <f t="shared" si="175"/>
        <v>0.43202299999999999</v>
      </c>
      <c r="AC422" s="34" t="str">
        <f t="shared" si="176"/>
        <v/>
      </c>
      <c r="AD422" s="65" t="str">
        <f t="shared" si="177"/>
        <v/>
      </c>
      <c r="AE422" s="65">
        <f t="shared" si="178"/>
        <v>522.66899999999998</v>
      </c>
      <c r="AF422" s="65">
        <f t="shared" si="179"/>
        <v>522.66899999999998</v>
      </c>
      <c r="AG422" s="65">
        <f t="shared" si="195"/>
        <v>0</v>
      </c>
      <c r="AH422" s="34" t="str">
        <f t="shared" si="180"/>
        <v/>
      </c>
      <c r="AI422" s="34" t="str">
        <f t="shared" si="181"/>
        <v/>
      </c>
      <c r="AJ422" s="65" t="str">
        <f t="shared" si="182"/>
        <v/>
      </c>
      <c r="AK422" s="37" t="str">
        <f t="shared" si="183"/>
        <v/>
      </c>
      <c r="AL422" s="14">
        <f t="shared" si="184"/>
        <v>522.66999999999996</v>
      </c>
      <c r="AM422" s="42">
        <f t="shared" si="185"/>
        <v>583.07000000000005</v>
      </c>
      <c r="AN422" s="60">
        <f t="shared" si="186"/>
        <v>197705</v>
      </c>
      <c r="AO422" s="43">
        <f t="shared" si="187"/>
        <v>4.6442910472681925E-2</v>
      </c>
      <c r="AP422" s="66">
        <f t="shared" si="188"/>
        <v>3532.5870992836053</v>
      </c>
      <c r="AQ422" s="18">
        <v>0</v>
      </c>
      <c r="AR422" s="66">
        <f t="shared" si="189"/>
        <v>125175</v>
      </c>
      <c r="AS422" s="38">
        <f t="shared" si="190"/>
        <v>4070</v>
      </c>
      <c r="AT422" s="38">
        <f t="shared" si="191"/>
        <v>6675.5</v>
      </c>
      <c r="AU422" s="66">
        <f t="shared" si="192"/>
        <v>117572</v>
      </c>
      <c r="AV422" s="20">
        <f t="shared" si="193"/>
        <v>125175</v>
      </c>
      <c r="AX422" s="65">
        <f t="shared" si="194"/>
        <v>1</v>
      </c>
    </row>
    <row r="423" spans="1:50" ht="15" customHeight="1">
      <c r="A423" s="2">
        <v>45</v>
      </c>
      <c r="B423" s="2">
        <v>100</v>
      </c>
      <c r="C423" s="1" t="s">
        <v>15</v>
      </c>
      <c r="D423" s="35">
        <v>84533</v>
      </c>
      <c r="E423" s="66">
        <v>0</v>
      </c>
      <c r="F423" s="7">
        <v>363</v>
      </c>
      <c r="G423" s="66">
        <v>366</v>
      </c>
      <c r="H423" s="63">
        <v>2.633</v>
      </c>
      <c r="I423" s="65"/>
      <c r="J423" s="73">
        <f t="shared" si="168"/>
        <v>0</v>
      </c>
      <c r="K423" s="65">
        <v>73</v>
      </c>
      <c r="L423" s="65">
        <v>208</v>
      </c>
      <c r="M423" s="61">
        <v>23</v>
      </c>
      <c r="N423" s="41">
        <f t="shared" si="169"/>
        <v>35.096199999999996</v>
      </c>
      <c r="O423" s="41">
        <f t="shared" si="170"/>
        <v>11.057699999999999</v>
      </c>
      <c r="P423" s="3">
        <v>302</v>
      </c>
      <c r="Q423" s="3">
        <v>385</v>
      </c>
      <c r="R423" s="3">
        <v>356</v>
      </c>
      <c r="S423" s="3">
        <v>371</v>
      </c>
      <c r="T423" s="75">
        <v>363</v>
      </c>
      <c r="U423" s="74">
        <f t="shared" si="171"/>
        <v>385</v>
      </c>
      <c r="V423" s="42">
        <f t="shared" si="172"/>
        <v>4.9400000000000004</v>
      </c>
      <c r="W423" s="68">
        <v>127787</v>
      </c>
      <c r="X423" s="69">
        <v>79998</v>
      </c>
      <c r="Y423" s="8">
        <v>0.216443087767202</v>
      </c>
      <c r="Z423" s="37">
        <f t="shared" si="173"/>
        <v>1677.1152</v>
      </c>
      <c r="AA423" s="65">
        <f t="shared" si="174"/>
        <v>0</v>
      </c>
      <c r="AB423" s="34">
        <f t="shared" si="175"/>
        <v>0.43202299999999999</v>
      </c>
      <c r="AC423" s="34" t="str">
        <f t="shared" si="176"/>
        <v/>
      </c>
      <c r="AD423" s="65" t="str">
        <f t="shared" si="177"/>
        <v/>
      </c>
      <c r="AE423" s="65">
        <f t="shared" si="178"/>
        <v>507.62200000000001</v>
      </c>
      <c r="AF423" s="65">
        <f t="shared" si="179"/>
        <v>507.62200000000001</v>
      </c>
      <c r="AG423" s="65">
        <f t="shared" si="195"/>
        <v>0</v>
      </c>
      <c r="AH423" s="34" t="str">
        <f t="shared" si="180"/>
        <v/>
      </c>
      <c r="AI423" s="34" t="str">
        <f t="shared" si="181"/>
        <v/>
      </c>
      <c r="AJ423" s="65" t="str">
        <f t="shared" si="182"/>
        <v/>
      </c>
      <c r="AK423" s="37" t="str">
        <f t="shared" si="183"/>
        <v/>
      </c>
      <c r="AL423" s="14">
        <f t="shared" si="184"/>
        <v>507.62</v>
      </c>
      <c r="AM423" s="42">
        <f t="shared" si="185"/>
        <v>566.28</v>
      </c>
      <c r="AN423" s="60">
        <f t="shared" si="186"/>
        <v>152052</v>
      </c>
      <c r="AO423" s="43">
        <f t="shared" si="187"/>
        <v>4.6442910472681925E-2</v>
      </c>
      <c r="AP423" s="66">
        <f t="shared" si="188"/>
        <v>3135.7788722050109</v>
      </c>
      <c r="AQ423" s="18">
        <v>0</v>
      </c>
      <c r="AR423" s="66">
        <f t="shared" si="189"/>
        <v>87669</v>
      </c>
      <c r="AS423" s="38">
        <f t="shared" si="190"/>
        <v>3660</v>
      </c>
      <c r="AT423" s="38">
        <f t="shared" si="191"/>
        <v>3999.9</v>
      </c>
      <c r="AU423" s="66">
        <f t="shared" si="192"/>
        <v>80873</v>
      </c>
      <c r="AV423" s="20">
        <f t="shared" si="193"/>
        <v>87669</v>
      </c>
      <c r="AX423" s="65">
        <f t="shared" si="194"/>
        <v>1</v>
      </c>
    </row>
    <row r="424" spans="1:50" ht="15" customHeight="1">
      <c r="A424" s="2">
        <v>45</v>
      </c>
      <c r="B424" s="2">
        <v>200</v>
      </c>
      <c r="C424" s="1" t="s">
        <v>24</v>
      </c>
      <c r="D424" s="35">
        <v>228138</v>
      </c>
      <c r="E424" s="66">
        <v>0</v>
      </c>
      <c r="F424" s="7">
        <v>639</v>
      </c>
      <c r="G424" s="66">
        <v>650</v>
      </c>
      <c r="H424" s="63">
        <v>2.41</v>
      </c>
      <c r="I424" s="65">
        <v>123</v>
      </c>
      <c r="J424" s="73">
        <f t="shared" si="168"/>
        <v>0.18920000000000001</v>
      </c>
      <c r="K424" s="65">
        <v>91</v>
      </c>
      <c r="L424" s="65">
        <v>339</v>
      </c>
      <c r="M424" s="61">
        <v>67</v>
      </c>
      <c r="N424" s="41">
        <f t="shared" si="169"/>
        <v>26.843699999999998</v>
      </c>
      <c r="O424" s="41">
        <f t="shared" si="170"/>
        <v>19.763999999999999</v>
      </c>
      <c r="P424" s="3">
        <v>739</v>
      </c>
      <c r="Q424" s="3">
        <v>741</v>
      </c>
      <c r="R424" s="3">
        <v>636</v>
      </c>
      <c r="S424" s="3">
        <v>656</v>
      </c>
      <c r="T424" s="75">
        <v>639</v>
      </c>
      <c r="U424" s="74">
        <f t="shared" si="171"/>
        <v>741</v>
      </c>
      <c r="V424" s="42">
        <f t="shared" si="172"/>
        <v>12.28</v>
      </c>
      <c r="W424" s="68">
        <v>313798</v>
      </c>
      <c r="X424" s="69">
        <v>150791</v>
      </c>
      <c r="Y424" s="8">
        <v>0.99671233997995357</v>
      </c>
      <c r="Z424" s="37">
        <f t="shared" si="173"/>
        <v>641.10770000000002</v>
      </c>
      <c r="AA424" s="65">
        <f t="shared" si="174"/>
        <v>0</v>
      </c>
      <c r="AB424" s="34">
        <f t="shared" si="175"/>
        <v>0.43202299999999999</v>
      </c>
      <c r="AC424" s="34" t="str">
        <f t="shared" si="176"/>
        <v/>
      </c>
      <c r="AD424" s="65" t="str">
        <f t="shared" si="177"/>
        <v/>
      </c>
      <c r="AE424" s="65">
        <f t="shared" si="178"/>
        <v>611.85</v>
      </c>
      <c r="AF424" s="65">
        <f t="shared" si="179"/>
        <v>611.85</v>
      </c>
      <c r="AG424" s="65">
        <f t="shared" si="195"/>
        <v>0</v>
      </c>
      <c r="AH424" s="34" t="str">
        <f t="shared" si="180"/>
        <v/>
      </c>
      <c r="AI424" s="34" t="str">
        <f t="shared" si="181"/>
        <v/>
      </c>
      <c r="AJ424" s="65" t="str">
        <f t="shared" si="182"/>
        <v/>
      </c>
      <c r="AK424" s="37" t="str">
        <f t="shared" si="183"/>
        <v/>
      </c>
      <c r="AL424" s="14">
        <f t="shared" si="184"/>
        <v>611.85</v>
      </c>
      <c r="AM424" s="42">
        <f t="shared" si="185"/>
        <v>682.55</v>
      </c>
      <c r="AN424" s="60">
        <f t="shared" si="186"/>
        <v>308090</v>
      </c>
      <c r="AO424" s="43">
        <f t="shared" si="187"/>
        <v>4.6442910472681925E-2</v>
      </c>
      <c r="AP424" s="66">
        <f t="shared" si="188"/>
        <v>3713.2035781118652</v>
      </c>
      <c r="AQ424" s="18">
        <v>0</v>
      </c>
      <c r="AR424" s="66">
        <f t="shared" si="189"/>
        <v>231851</v>
      </c>
      <c r="AS424" s="38">
        <f t="shared" si="190"/>
        <v>6500</v>
      </c>
      <c r="AT424" s="38">
        <f t="shared" si="191"/>
        <v>7539.55</v>
      </c>
      <c r="AU424" s="66">
        <f t="shared" si="192"/>
        <v>221638</v>
      </c>
      <c r="AV424" s="20">
        <f t="shared" si="193"/>
        <v>231851</v>
      </c>
      <c r="AX424" s="65">
        <f t="shared" si="194"/>
        <v>1</v>
      </c>
    </row>
    <row r="425" spans="1:50" ht="15" customHeight="1">
      <c r="A425" s="2">
        <v>45</v>
      </c>
      <c r="B425" s="2">
        <v>500</v>
      </c>
      <c r="C425" s="1" t="s">
        <v>323</v>
      </c>
      <c r="D425" s="35">
        <v>54485</v>
      </c>
      <c r="E425" s="66">
        <v>0</v>
      </c>
      <c r="F425" s="7">
        <v>221</v>
      </c>
      <c r="G425" s="66">
        <v>229</v>
      </c>
      <c r="H425" s="63">
        <v>2.0270000000000001</v>
      </c>
      <c r="I425" s="65">
        <v>145</v>
      </c>
      <c r="J425" s="73">
        <f t="shared" si="168"/>
        <v>0.63319999999999999</v>
      </c>
      <c r="K425" s="65">
        <v>23</v>
      </c>
      <c r="L425" s="65">
        <v>104</v>
      </c>
      <c r="M425" s="61">
        <v>25</v>
      </c>
      <c r="N425" s="41">
        <f t="shared" si="169"/>
        <v>22.115399999999998</v>
      </c>
      <c r="O425" s="41">
        <f t="shared" si="170"/>
        <v>24.038499999999999</v>
      </c>
      <c r="P425" s="3">
        <v>211</v>
      </c>
      <c r="Q425" s="3">
        <v>216</v>
      </c>
      <c r="R425" s="3">
        <v>220</v>
      </c>
      <c r="S425" s="3">
        <v>228</v>
      </c>
      <c r="T425" s="75">
        <v>221</v>
      </c>
      <c r="U425" s="74">
        <f t="shared" si="171"/>
        <v>228</v>
      </c>
      <c r="V425" s="42">
        <f t="shared" si="172"/>
        <v>0</v>
      </c>
      <c r="W425" s="68">
        <v>65333</v>
      </c>
      <c r="X425" s="69">
        <v>74226</v>
      </c>
      <c r="Y425" s="8">
        <v>0.57492814638523426</v>
      </c>
      <c r="Z425" s="37">
        <f t="shared" si="173"/>
        <v>384.39589999999998</v>
      </c>
      <c r="AA425" s="65">
        <f t="shared" si="174"/>
        <v>0</v>
      </c>
      <c r="AB425" s="34">
        <f t="shared" si="175"/>
        <v>0.43202299999999999</v>
      </c>
      <c r="AC425" s="34" t="str">
        <f t="shared" si="176"/>
        <v/>
      </c>
      <c r="AD425" s="65" t="str">
        <f t="shared" si="177"/>
        <v/>
      </c>
      <c r="AE425" s="65">
        <f t="shared" si="178"/>
        <v>457.34300000000002</v>
      </c>
      <c r="AF425" s="65">
        <f t="shared" si="179"/>
        <v>457.34300000000002</v>
      </c>
      <c r="AG425" s="65">
        <f t="shared" si="195"/>
        <v>0</v>
      </c>
      <c r="AH425" s="34" t="str">
        <f t="shared" si="180"/>
        <v/>
      </c>
      <c r="AI425" s="34" t="str">
        <f t="shared" si="181"/>
        <v/>
      </c>
      <c r="AJ425" s="65" t="str">
        <f t="shared" si="182"/>
        <v/>
      </c>
      <c r="AK425" s="37" t="str">
        <f t="shared" si="183"/>
        <v/>
      </c>
      <c r="AL425" s="14">
        <f t="shared" si="184"/>
        <v>457.34</v>
      </c>
      <c r="AM425" s="42">
        <f t="shared" si="185"/>
        <v>510.19</v>
      </c>
      <c r="AN425" s="60">
        <f t="shared" si="186"/>
        <v>88608</v>
      </c>
      <c r="AO425" s="43">
        <f t="shared" si="187"/>
        <v>4.6442910472681925E-2</v>
      </c>
      <c r="AP425" s="66">
        <f t="shared" si="188"/>
        <v>1584.7714340593254</v>
      </c>
      <c r="AQ425" s="18">
        <v>0</v>
      </c>
      <c r="AR425" s="66">
        <f t="shared" si="189"/>
        <v>56070</v>
      </c>
      <c r="AS425" s="38">
        <f t="shared" si="190"/>
        <v>2290</v>
      </c>
      <c r="AT425" s="38">
        <f t="shared" si="191"/>
        <v>3711.3</v>
      </c>
      <c r="AU425" s="66">
        <f t="shared" si="192"/>
        <v>52195</v>
      </c>
      <c r="AV425" s="20">
        <f t="shared" si="193"/>
        <v>56070</v>
      </c>
      <c r="AX425" s="65">
        <f t="shared" si="194"/>
        <v>1</v>
      </c>
    </row>
    <row r="426" spans="1:50" ht="15" customHeight="1">
      <c r="A426" s="2">
        <v>45</v>
      </c>
      <c r="B426" s="2">
        <v>600</v>
      </c>
      <c r="C426" s="1" t="s">
        <v>373</v>
      </c>
      <c r="D426" s="35">
        <v>19770</v>
      </c>
      <c r="E426" s="66">
        <v>0</v>
      </c>
      <c r="F426" s="7">
        <v>88</v>
      </c>
      <c r="G426" s="66">
        <v>94</v>
      </c>
      <c r="H426" s="63">
        <v>2.4740000000000002</v>
      </c>
      <c r="I426" s="65">
        <v>48</v>
      </c>
      <c r="J426" s="73">
        <f t="shared" si="168"/>
        <v>0.51060000000000005</v>
      </c>
      <c r="K426" s="65">
        <v>10</v>
      </c>
      <c r="L426" s="65">
        <v>31</v>
      </c>
      <c r="M426" s="61">
        <v>6</v>
      </c>
      <c r="N426" s="41">
        <f t="shared" si="169"/>
        <v>32.258099999999999</v>
      </c>
      <c r="O426" s="41">
        <f t="shared" si="170"/>
        <v>19.354800000000001</v>
      </c>
      <c r="P426" s="3">
        <v>97</v>
      </c>
      <c r="Q426" s="3">
        <v>119</v>
      </c>
      <c r="R426" s="3">
        <v>88</v>
      </c>
      <c r="S426" s="3">
        <v>89</v>
      </c>
      <c r="T426" s="75">
        <v>88</v>
      </c>
      <c r="U426" s="74">
        <f t="shared" si="171"/>
        <v>119</v>
      </c>
      <c r="V426" s="42">
        <f t="shared" si="172"/>
        <v>21.01</v>
      </c>
      <c r="W426" s="68">
        <v>24059</v>
      </c>
      <c r="X426" s="69">
        <v>7003</v>
      </c>
      <c r="Y426" s="8">
        <v>1.0094031323697252</v>
      </c>
      <c r="Z426" s="37">
        <f t="shared" si="173"/>
        <v>87.180199999999999</v>
      </c>
      <c r="AA426" s="65">
        <f t="shared" si="174"/>
        <v>0</v>
      </c>
      <c r="AB426" s="34">
        <f t="shared" si="175"/>
        <v>0.43202299999999999</v>
      </c>
      <c r="AC426" s="34" t="str">
        <f t="shared" si="176"/>
        <v/>
      </c>
      <c r="AD426" s="65" t="str">
        <f t="shared" si="177"/>
        <v/>
      </c>
      <c r="AE426" s="65">
        <f t="shared" si="178"/>
        <v>410</v>
      </c>
      <c r="AF426" s="65">
        <f t="shared" si="179"/>
        <v>410</v>
      </c>
      <c r="AG426" s="65">
        <f t="shared" si="195"/>
        <v>0</v>
      </c>
      <c r="AH426" s="34" t="str">
        <f t="shared" si="180"/>
        <v/>
      </c>
      <c r="AI426" s="34" t="str">
        <f t="shared" si="181"/>
        <v/>
      </c>
      <c r="AJ426" s="65" t="str">
        <f t="shared" si="182"/>
        <v/>
      </c>
      <c r="AK426" s="37" t="str">
        <f t="shared" si="183"/>
        <v/>
      </c>
      <c r="AL426" s="14">
        <f t="shared" si="184"/>
        <v>410</v>
      </c>
      <c r="AM426" s="42">
        <f t="shared" si="185"/>
        <v>457.38</v>
      </c>
      <c r="AN426" s="60">
        <f t="shared" si="186"/>
        <v>32600</v>
      </c>
      <c r="AO426" s="43">
        <f t="shared" si="187"/>
        <v>4.6442910472681925E-2</v>
      </c>
      <c r="AP426" s="66">
        <f t="shared" si="188"/>
        <v>595.86254136450907</v>
      </c>
      <c r="AQ426" s="18">
        <v>0</v>
      </c>
      <c r="AR426" s="66">
        <f t="shared" si="189"/>
        <v>20366</v>
      </c>
      <c r="AS426" s="38">
        <f t="shared" si="190"/>
        <v>940</v>
      </c>
      <c r="AT426" s="38">
        <f t="shared" si="191"/>
        <v>350.15000000000003</v>
      </c>
      <c r="AU426" s="66">
        <f t="shared" si="192"/>
        <v>19420</v>
      </c>
      <c r="AV426" s="20">
        <f t="shared" si="193"/>
        <v>20366</v>
      </c>
      <c r="AX426" s="65">
        <f t="shared" si="194"/>
        <v>1</v>
      </c>
    </row>
    <row r="427" spans="1:50" ht="15" customHeight="1">
      <c r="A427" s="2">
        <v>45</v>
      </c>
      <c r="B427" s="2">
        <v>700</v>
      </c>
      <c r="C427" s="1" t="s">
        <v>513</v>
      </c>
      <c r="D427" s="35">
        <v>91105</v>
      </c>
      <c r="E427" s="66">
        <v>0</v>
      </c>
      <c r="F427" s="7">
        <v>303</v>
      </c>
      <c r="G427" s="66">
        <v>309</v>
      </c>
      <c r="H427" s="63">
        <v>2.0459999999999998</v>
      </c>
      <c r="I427" s="65">
        <v>99</v>
      </c>
      <c r="J427" s="73">
        <f t="shared" si="168"/>
        <v>0.32040000000000002</v>
      </c>
      <c r="K427" s="65">
        <v>40</v>
      </c>
      <c r="L427" s="65">
        <v>149</v>
      </c>
      <c r="M427" s="61">
        <v>40</v>
      </c>
      <c r="N427" s="41">
        <f t="shared" si="169"/>
        <v>26.845599999999997</v>
      </c>
      <c r="O427" s="41">
        <f t="shared" si="170"/>
        <v>26.845599999999997</v>
      </c>
      <c r="P427" s="3">
        <v>369</v>
      </c>
      <c r="Q427" s="3">
        <v>349</v>
      </c>
      <c r="R427" s="3">
        <v>285</v>
      </c>
      <c r="S427" s="3">
        <v>319</v>
      </c>
      <c r="T427" s="75">
        <v>303</v>
      </c>
      <c r="U427" s="74">
        <f t="shared" si="171"/>
        <v>369</v>
      </c>
      <c r="V427" s="42">
        <f t="shared" si="172"/>
        <v>16.260000000000002</v>
      </c>
      <c r="W427" s="68">
        <v>97256</v>
      </c>
      <c r="X427" s="69">
        <v>90433</v>
      </c>
      <c r="Y427" s="8">
        <v>0.47890144664762924</v>
      </c>
      <c r="Z427" s="37">
        <f t="shared" si="173"/>
        <v>632.69799999999998</v>
      </c>
      <c r="AA427" s="65">
        <f t="shared" si="174"/>
        <v>0</v>
      </c>
      <c r="AB427" s="34">
        <f t="shared" si="175"/>
        <v>0.43202299999999999</v>
      </c>
      <c r="AC427" s="34" t="str">
        <f t="shared" si="176"/>
        <v/>
      </c>
      <c r="AD427" s="65" t="str">
        <f t="shared" si="177"/>
        <v/>
      </c>
      <c r="AE427" s="65">
        <f t="shared" si="178"/>
        <v>486.70299999999997</v>
      </c>
      <c r="AF427" s="65">
        <f t="shared" si="179"/>
        <v>486.70299999999997</v>
      </c>
      <c r="AG427" s="65">
        <f t="shared" si="195"/>
        <v>0</v>
      </c>
      <c r="AH427" s="34" t="str">
        <f t="shared" si="180"/>
        <v/>
      </c>
      <c r="AI427" s="34" t="str">
        <f t="shared" si="181"/>
        <v/>
      </c>
      <c r="AJ427" s="65" t="str">
        <f t="shared" si="182"/>
        <v/>
      </c>
      <c r="AK427" s="37" t="str">
        <f t="shared" si="183"/>
        <v/>
      </c>
      <c r="AL427" s="14">
        <f t="shared" si="184"/>
        <v>486.7</v>
      </c>
      <c r="AM427" s="42">
        <f t="shared" si="185"/>
        <v>542.94000000000005</v>
      </c>
      <c r="AN427" s="60">
        <f t="shared" si="186"/>
        <v>125752</v>
      </c>
      <c r="AO427" s="43">
        <f t="shared" si="187"/>
        <v>4.6442910472681925E-2</v>
      </c>
      <c r="AP427" s="66">
        <f t="shared" si="188"/>
        <v>1609.1075191470106</v>
      </c>
      <c r="AQ427" s="18">
        <v>0</v>
      </c>
      <c r="AR427" s="66">
        <f t="shared" si="189"/>
        <v>92714</v>
      </c>
      <c r="AS427" s="38">
        <f t="shared" si="190"/>
        <v>3090</v>
      </c>
      <c r="AT427" s="38">
        <f t="shared" si="191"/>
        <v>4521.6500000000005</v>
      </c>
      <c r="AU427" s="66">
        <f t="shared" si="192"/>
        <v>88015</v>
      </c>
      <c r="AV427" s="20">
        <f t="shared" si="193"/>
        <v>92714</v>
      </c>
      <c r="AX427" s="65">
        <f t="shared" si="194"/>
        <v>1</v>
      </c>
    </row>
    <row r="428" spans="1:50" ht="15" customHeight="1">
      <c r="A428" s="2">
        <v>45</v>
      </c>
      <c r="B428" s="2">
        <v>800</v>
      </c>
      <c r="C428" s="1" t="s">
        <v>565</v>
      </c>
      <c r="D428" s="35">
        <v>98725</v>
      </c>
      <c r="E428" s="66">
        <v>0</v>
      </c>
      <c r="F428" s="7">
        <v>368</v>
      </c>
      <c r="G428" s="66">
        <v>379</v>
      </c>
      <c r="H428" s="63">
        <v>2.3690000000000002</v>
      </c>
      <c r="I428" s="65">
        <v>76</v>
      </c>
      <c r="J428" s="73">
        <f t="shared" si="168"/>
        <v>0.20050000000000001</v>
      </c>
      <c r="K428" s="65">
        <v>47</v>
      </c>
      <c r="L428" s="65">
        <v>167</v>
      </c>
      <c r="M428" s="61">
        <v>60</v>
      </c>
      <c r="N428" s="41">
        <f t="shared" si="169"/>
        <v>28.143699999999999</v>
      </c>
      <c r="O428" s="41">
        <f t="shared" si="170"/>
        <v>35.928100000000001</v>
      </c>
      <c r="P428" s="3">
        <v>390</v>
      </c>
      <c r="Q428" s="3">
        <v>384</v>
      </c>
      <c r="R428" s="3">
        <v>345</v>
      </c>
      <c r="S428" s="3">
        <v>362</v>
      </c>
      <c r="T428" s="75">
        <v>368</v>
      </c>
      <c r="U428" s="74">
        <f t="shared" si="171"/>
        <v>390</v>
      </c>
      <c r="V428" s="42">
        <f t="shared" si="172"/>
        <v>2.82</v>
      </c>
      <c r="W428" s="68">
        <v>177535</v>
      </c>
      <c r="X428" s="69">
        <v>63356</v>
      </c>
      <c r="Y428" s="8">
        <v>0.89308560502983025</v>
      </c>
      <c r="Z428" s="37">
        <f t="shared" si="173"/>
        <v>412.05459999999999</v>
      </c>
      <c r="AA428" s="65">
        <f t="shared" si="174"/>
        <v>0</v>
      </c>
      <c r="AB428" s="34">
        <f t="shared" si="175"/>
        <v>0.43202299999999999</v>
      </c>
      <c r="AC428" s="34" t="str">
        <f t="shared" si="176"/>
        <v/>
      </c>
      <c r="AD428" s="65" t="str">
        <f t="shared" si="177"/>
        <v/>
      </c>
      <c r="AE428" s="65">
        <f t="shared" si="178"/>
        <v>512.39300000000003</v>
      </c>
      <c r="AF428" s="65">
        <f t="shared" si="179"/>
        <v>512.39300000000003</v>
      </c>
      <c r="AG428" s="65">
        <f t="shared" si="195"/>
        <v>0</v>
      </c>
      <c r="AH428" s="34" t="str">
        <f t="shared" si="180"/>
        <v/>
      </c>
      <c r="AI428" s="34" t="str">
        <f t="shared" si="181"/>
        <v/>
      </c>
      <c r="AJ428" s="65" t="str">
        <f t="shared" si="182"/>
        <v/>
      </c>
      <c r="AK428" s="37" t="str">
        <f t="shared" si="183"/>
        <v/>
      </c>
      <c r="AL428" s="14">
        <f t="shared" si="184"/>
        <v>512.39</v>
      </c>
      <c r="AM428" s="42">
        <f t="shared" si="185"/>
        <v>571.6</v>
      </c>
      <c r="AN428" s="60">
        <f t="shared" si="186"/>
        <v>139937</v>
      </c>
      <c r="AO428" s="43">
        <f t="shared" si="187"/>
        <v>4.6442910472681925E-2</v>
      </c>
      <c r="AP428" s="66">
        <f t="shared" si="188"/>
        <v>1914.0052264001674</v>
      </c>
      <c r="AQ428" s="18">
        <v>0</v>
      </c>
      <c r="AR428" s="66">
        <f t="shared" si="189"/>
        <v>100639</v>
      </c>
      <c r="AS428" s="38">
        <f t="shared" si="190"/>
        <v>3790</v>
      </c>
      <c r="AT428" s="38">
        <f t="shared" si="191"/>
        <v>3167.8</v>
      </c>
      <c r="AU428" s="66">
        <f t="shared" si="192"/>
        <v>95557</v>
      </c>
      <c r="AV428" s="20">
        <f t="shared" si="193"/>
        <v>100639</v>
      </c>
      <c r="AX428" s="65">
        <f t="shared" si="194"/>
        <v>1</v>
      </c>
    </row>
    <row r="429" spans="1:50" ht="15" customHeight="1">
      <c r="A429" s="2">
        <v>45</v>
      </c>
      <c r="B429" s="2">
        <v>900</v>
      </c>
      <c r="C429" s="1" t="s">
        <v>598</v>
      </c>
      <c r="D429" s="35">
        <v>81491</v>
      </c>
      <c r="E429" s="66">
        <v>0</v>
      </c>
      <c r="F429" s="7">
        <v>330</v>
      </c>
      <c r="G429" s="66">
        <v>302</v>
      </c>
      <c r="H429" s="63">
        <v>2.4550000000000001</v>
      </c>
      <c r="I429" s="65">
        <v>21</v>
      </c>
      <c r="J429" s="73">
        <f t="shared" si="168"/>
        <v>6.9500000000000006E-2</v>
      </c>
      <c r="K429" s="65">
        <v>23</v>
      </c>
      <c r="L429" s="65">
        <v>133</v>
      </c>
      <c r="M429" s="61">
        <v>51</v>
      </c>
      <c r="N429" s="41">
        <f t="shared" si="169"/>
        <v>17.293199999999999</v>
      </c>
      <c r="O429" s="41">
        <f t="shared" si="170"/>
        <v>38.3459</v>
      </c>
      <c r="P429" s="3">
        <v>417</v>
      </c>
      <c r="Q429" s="3">
        <v>379</v>
      </c>
      <c r="R429" s="3">
        <v>362</v>
      </c>
      <c r="S429" s="3">
        <v>347</v>
      </c>
      <c r="T429" s="75">
        <v>330</v>
      </c>
      <c r="U429" s="74">
        <f t="shared" si="171"/>
        <v>417</v>
      </c>
      <c r="V429" s="42">
        <f t="shared" si="172"/>
        <v>27.58</v>
      </c>
      <c r="W429" s="68">
        <v>144532</v>
      </c>
      <c r="X429" s="69">
        <v>225095</v>
      </c>
      <c r="Y429" s="8">
        <v>0.37938129443070778</v>
      </c>
      <c r="Z429" s="37">
        <f t="shared" si="173"/>
        <v>869.83730000000003</v>
      </c>
      <c r="AA429" s="65">
        <f t="shared" si="174"/>
        <v>0</v>
      </c>
      <c r="AB429" s="34">
        <f t="shared" si="175"/>
        <v>0.43202299999999999</v>
      </c>
      <c r="AC429" s="34" t="str">
        <f t="shared" si="176"/>
        <v/>
      </c>
      <c r="AD429" s="65" t="str">
        <f t="shared" si="177"/>
        <v/>
      </c>
      <c r="AE429" s="65">
        <f t="shared" si="178"/>
        <v>484.13400000000001</v>
      </c>
      <c r="AF429" s="65">
        <f t="shared" si="179"/>
        <v>484.13400000000001</v>
      </c>
      <c r="AG429" s="65">
        <f t="shared" si="195"/>
        <v>0</v>
      </c>
      <c r="AH429" s="34" t="str">
        <f t="shared" si="180"/>
        <v/>
      </c>
      <c r="AI429" s="34" t="str">
        <f t="shared" si="181"/>
        <v/>
      </c>
      <c r="AJ429" s="65" t="str">
        <f t="shared" si="182"/>
        <v/>
      </c>
      <c r="AK429" s="37" t="str">
        <f t="shared" si="183"/>
        <v/>
      </c>
      <c r="AL429" s="14">
        <f t="shared" si="184"/>
        <v>484.13</v>
      </c>
      <c r="AM429" s="42">
        <f t="shared" si="185"/>
        <v>540.07000000000005</v>
      </c>
      <c r="AN429" s="60">
        <f t="shared" si="186"/>
        <v>100660</v>
      </c>
      <c r="AO429" s="43">
        <f t="shared" si="187"/>
        <v>4.6442910472681925E-2</v>
      </c>
      <c r="AP429" s="66">
        <f t="shared" si="188"/>
        <v>890.26415085083977</v>
      </c>
      <c r="AQ429" s="18">
        <v>0</v>
      </c>
      <c r="AR429" s="66">
        <f t="shared" si="189"/>
        <v>82381</v>
      </c>
      <c r="AS429" s="38">
        <f t="shared" si="190"/>
        <v>3020</v>
      </c>
      <c r="AT429" s="38">
        <f t="shared" si="191"/>
        <v>11254.75</v>
      </c>
      <c r="AU429" s="66">
        <f t="shared" si="192"/>
        <v>78471</v>
      </c>
      <c r="AV429" s="20">
        <f t="shared" si="193"/>
        <v>82381</v>
      </c>
      <c r="AX429" s="65">
        <f t="shared" si="194"/>
        <v>1</v>
      </c>
    </row>
    <row r="430" spans="1:50" ht="15" customHeight="1">
      <c r="A430" s="2">
        <v>45</v>
      </c>
      <c r="B430" s="2">
        <v>1200</v>
      </c>
      <c r="C430" s="1" t="s">
        <v>739</v>
      </c>
      <c r="D430" s="35">
        <v>240750</v>
      </c>
      <c r="E430" s="66">
        <v>0</v>
      </c>
      <c r="F430" s="7">
        <v>658</v>
      </c>
      <c r="G430" s="66">
        <v>668</v>
      </c>
      <c r="H430" s="63">
        <v>2.1339999999999999</v>
      </c>
      <c r="I430" s="65">
        <v>78</v>
      </c>
      <c r="J430" s="73">
        <f t="shared" si="168"/>
        <v>0.1168</v>
      </c>
      <c r="K430" s="65">
        <v>21</v>
      </c>
      <c r="L430" s="65">
        <v>297</v>
      </c>
      <c r="M430" s="61">
        <v>120</v>
      </c>
      <c r="N430" s="41">
        <f t="shared" si="169"/>
        <v>7.0707000000000004</v>
      </c>
      <c r="O430" s="41">
        <f t="shared" si="170"/>
        <v>40.404000000000003</v>
      </c>
      <c r="P430" s="3">
        <v>904</v>
      </c>
      <c r="Q430" s="3">
        <v>898</v>
      </c>
      <c r="R430" s="3">
        <v>707</v>
      </c>
      <c r="S430" s="3">
        <v>708</v>
      </c>
      <c r="T430" s="75">
        <v>658</v>
      </c>
      <c r="U430" s="74">
        <f t="shared" si="171"/>
        <v>904</v>
      </c>
      <c r="V430" s="42">
        <f t="shared" si="172"/>
        <v>26.11</v>
      </c>
      <c r="W430" s="68">
        <v>240398</v>
      </c>
      <c r="X430" s="69">
        <v>157511</v>
      </c>
      <c r="Y430" s="8">
        <v>0.81293272401262096</v>
      </c>
      <c r="Z430" s="37">
        <f t="shared" si="173"/>
        <v>809.41510000000005</v>
      </c>
      <c r="AA430" s="65">
        <f t="shared" si="174"/>
        <v>0</v>
      </c>
      <c r="AB430" s="34">
        <f t="shared" si="175"/>
        <v>0.43202299999999999</v>
      </c>
      <c r="AC430" s="34" t="str">
        <f t="shared" si="176"/>
        <v/>
      </c>
      <c r="AD430" s="65" t="str">
        <f t="shared" si="177"/>
        <v/>
      </c>
      <c r="AE430" s="65">
        <f t="shared" si="178"/>
        <v>618.45600000000002</v>
      </c>
      <c r="AF430" s="65">
        <f t="shared" si="179"/>
        <v>618.45600000000002</v>
      </c>
      <c r="AG430" s="65">
        <f t="shared" si="195"/>
        <v>0</v>
      </c>
      <c r="AH430" s="34" t="str">
        <f t="shared" si="180"/>
        <v/>
      </c>
      <c r="AI430" s="34" t="str">
        <f t="shared" si="181"/>
        <v/>
      </c>
      <c r="AJ430" s="65" t="str">
        <f t="shared" si="182"/>
        <v/>
      </c>
      <c r="AK430" s="37" t="str">
        <f t="shared" si="183"/>
        <v/>
      </c>
      <c r="AL430" s="14">
        <f t="shared" si="184"/>
        <v>618.46</v>
      </c>
      <c r="AM430" s="42">
        <f t="shared" si="185"/>
        <v>689.92</v>
      </c>
      <c r="AN430" s="60">
        <f t="shared" si="186"/>
        <v>357009</v>
      </c>
      <c r="AO430" s="43">
        <f t="shared" si="187"/>
        <v>4.6442910472681925E-2</v>
      </c>
      <c r="AP430" s="66">
        <f t="shared" si="188"/>
        <v>5399.4063286435276</v>
      </c>
      <c r="AQ430" s="18">
        <v>0</v>
      </c>
      <c r="AR430" s="66">
        <f t="shared" si="189"/>
        <v>246149</v>
      </c>
      <c r="AS430" s="38">
        <f t="shared" si="190"/>
        <v>6680</v>
      </c>
      <c r="AT430" s="38">
        <f t="shared" si="191"/>
        <v>7875.55</v>
      </c>
      <c r="AU430" s="66">
        <f t="shared" si="192"/>
        <v>234070</v>
      </c>
      <c r="AV430" s="20">
        <f t="shared" si="193"/>
        <v>246149</v>
      </c>
      <c r="AX430" s="65">
        <f t="shared" si="194"/>
        <v>1</v>
      </c>
    </row>
    <row r="431" spans="1:50" ht="15" customHeight="1">
      <c r="A431" s="2">
        <v>45</v>
      </c>
      <c r="B431" s="2">
        <v>1300</v>
      </c>
      <c r="C431" s="1" t="s">
        <v>745</v>
      </c>
      <c r="D431" s="35">
        <v>19854</v>
      </c>
      <c r="E431" s="66">
        <v>0</v>
      </c>
      <c r="F431" s="7">
        <v>69</v>
      </c>
      <c r="G431" s="66">
        <v>77</v>
      </c>
      <c r="H431" s="63">
        <v>2.1389999999999998</v>
      </c>
      <c r="I431" s="65"/>
      <c r="J431" s="73">
        <f t="shared" si="168"/>
        <v>0</v>
      </c>
      <c r="K431" s="65">
        <v>25</v>
      </c>
      <c r="L431" s="65">
        <v>53</v>
      </c>
      <c r="M431" s="61">
        <v>11</v>
      </c>
      <c r="N431" s="41">
        <f t="shared" si="169"/>
        <v>47.169800000000002</v>
      </c>
      <c r="O431" s="41">
        <f t="shared" si="170"/>
        <v>20.7547</v>
      </c>
      <c r="P431" s="3">
        <v>138</v>
      </c>
      <c r="Q431" s="3">
        <v>136</v>
      </c>
      <c r="R431" s="3">
        <v>98</v>
      </c>
      <c r="S431" s="3">
        <v>88</v>
      </c>
      <c r="T431" s="75">
        <v>69</v>
      </c>
      <c r="U431" s="74">
        <f t="shared" si="171"/>
        <v>138</v>
      </c>
      <c r="V431" s="42">
        <f t="shared" si="172"/>
        <v>44.2</v>
      </c>
      <c r="W431" s="68">
        <v>17202</v>
      </c>
      <c r="X431" s="69">
        <v>6006</v>
      </c>
      <c r="Y431" s="8">
        <v>0.26352940631385163</v>
      </c>
      <c r="Z431" s="37">
        <f t="shared" si="173"/>
        <v>261.8304</v>
      </c>
      <c r="AA431" s="65">
        <f t="shared" si="174"/>
        <v>0</v>
      </c>
      <c r="AB431" s="34">
        <f t="shared" si="175"/>
        <v>0.43202299999999999</v>
      </c>
      <c r="AC431" s="34" t="str">
        <f t="shared" si="176"/>
        <v/>
      </c>
      <c r="AD431" s="65" t="str">
        <f t="shared" si="177"/>
        <v/>
      </c>
      <c r="AE431" s="65">
        <f t="shared" si="178"/>
        <v>410</v>
      </c>
      <c r="AF431" s="65">
        <f t="shared" si="179"/>
        <v>410</v>
      </c>
      <c r="AG431" s="65">
        <f t="shared" si="195"/>
        <v>0</v>
      </c>
      <c r="AH431" s="34" t="str">
        <f t="shared" si="180"/>
        <v/>
      </c>
      <c r="AI431" s="34" t="str">
        <f t="shared" si="181"/>
        <v/>
      </c>
      <c r="AJ431" s="65" t="str">
        <f t="shared" si="182"/>
        <v/>
      </c>
      <c r="AK431" s="37" t="str">
        <f t="shared" si="183"/>
        <v/>
      </c>
      <c r="AL431" s="14">
        <f t="shared" si="184"/>
        <v>410</v>
      </c>
      <c r="AM431" s="42">
        <f t="shared" si="185"/>
        <v>457.38</v>
      </c>
      <c r="AN431" s="60">
        <f t="shared" si="186"/>
        <v>27787</v>
      </c>
      <c r="AO431" s="43">
        <f t="shared" si="187"/>
        <v>4.6442910472681925E-2</v>
      </c>
      <c r="AP431" s="66">
        <f t="shared" si="188"/>
        <v>368.43160877978573</v>
      </c>
      <c r="AQ431" s="18">
        <v>0</v>
      </c>
      <c r="AR431" s="66">
        <f t="shared" si="189"/>
        <v>20222</v>
      </c>
      <c r="AS431" s="38">
        <f t="shared" si="190"/>
        <v>770</v>
      </c>
      <c r="AT431" s="38">
        <f t="shared" si="191"/>
        <v>300.3</v>
      </c>
      <c r="AU431" s="66">
        <f t="shared" si="192"/>
        <v>19554</v>
      </c>
      <c r="AV431" s="20">
        <f t="shared" si="193"/>
        <v>20222</v>
      </c>
      <c r="AX431" s="65">
        <f t="shared" si="194"/>
        <v>1</v>
      </c>
    </row>
    <row r="432" spans="1:50" ht="15" customHeight="1">
      <c r="A432" s="2">
        <v>45</v>
      </c>
      <c r="B432" s="2">
        <v>1400</v>
      </c>
      <c r="C432" s="1" t="s">
        <v>784</v>
      </c>
      <c r="D432" s="35">
        <v>23138</v>
      </c>
      <c r="E432" s="66">
        <v>0</v>
      </c>
      <c r="F432" s="7">
        <v>104</v>
      </c>
      <c r="G432" s="66">
        <v>99</v>
      </c>
      <c r="H432" s="63">
        <v>2.3570000000000002</v>
      </c>
      <c r="I432" s="65"/>
      <c r="J432" s="73">
        <f t="shared" si="168"/>
        <v>0</v>
      </c>
      <c r="K432" s="65">
        <v>19</v>
      </c>
      <c r="L432" s="65">
        <v>52</v>
      </c>
      <c r="M432" s="61">
        <v>8</v>
      </c>
      <c r="N432" s="41">
        <f t="shared" si="169"/>
        <v>36.538499999999999</v>
      </c>
      <c r="O432" s="41">
        <f t="shared" si="170"/>
        <v>15.384600000000001</v>
      </c>
      <c r="P432" s="3">
        <v>118</v>
      </c>
      <c r="Q432" s="3">
        <v>129</v>
      </c>
      <c r="R432" s="3">
        <v>103</v>
      </c>
      <c r="S432" s="3">
        <v>92</v>
      </c>
      <c r="T432" s="75">
        <v>104</v>
      </c>
      <c r="U432" s="74">
        <f t="shared" si="171"/>
        <v>129</v>
      </c>
      <c r="V432" s="42">
        <f t="shared" si="172"/>
        <v>23.26</v>
      </c>
      <c r="W432" s="68">
        <v>26939</v>
      </c>
      <c r="X432" s="69">
        <v>21754</v>
      </c>
      <c r="Y432" s="8">
        <v>0.5108459961976658</v>
      </c>
      <c r="Z432" s="37">
        <f t="shared" si="173"/>
        <v>203.5839</v>
      </c>
      <c r="AA432" s="65">
        <f t="shared" si="174"/>
        <v>0</v>
      </c>
      <c r="AB432" s="34">
        <f t="shared" si="175"/>
        <v>0.43202299999999999</v>
      </c>
      <c r="AC432" s="34" t="str">
        <f t="shared" si="176"/>
        <v/>
      </c>
      <c r="AD432" s="65" t="str">
        <f t="shared" si="177"/>
        <v/>
      </c>
      <c r="AE432" s="65">
        <f t="shared" si="178"/>
        <v>410</v>
      </c>
      <c r="AF432" s="65">
        <f t="shared" si="179"/>
        <v>410</v>
      </c>
      <c r="AG432" s="65">
        <f t="shared" si="195"/>
        <v>0</v>
      </c>
      <c r="AH432" s="34" t="str">
        <f t="shared" si="180"/>
        <v/>
      </c>
      <c r="AI432" s="34" t="str">
        <f t="shared" si="181"/>
        <v/>
      </c>
      <c r="AJ432" s="65" t="str">
        <f t="shared" si="182"/>
        <v/>
      </c>
      <c r="AK432" s="37" t="str">
        <f t="shared" si="183"/>
        <v/>
      </c>
      <c r="AL432" s="14">
        <f t="shared" si="184"/>
        <v>410</v>
      </c>
      <c r="AM432" s="42">
        <f t="shared" si="185"/>
        <v>457.38</v>
      </c>
      <c r="AN432" s="60">
        <f t="shared" si="186"/>
        <v>33642</v>
      </c>
      <c r="AO432" s="43">
        <f t="shared" si="187"/>
        <v>4.6442910472681925E-2</v>
      </c>
      <c r="AP432" s="66">
        <f t="shared" si="188"/>
        <v>487.83633160505093</v>
      </c>
      <c r="AQ432" s="18">
        <v>0</v>
      </c>
      <c r="AR432" s="66">
        <f t="shared" si="189"/>
        <v>23626</v>
      </c>
      <c r="AS432" s="38">
        <f t="shared" si="190"/>
        <v>990</v>
      </c>
      <c r="AT432" s="38">
        <f t="shared" si="191"/>
        <v>1087.7</v>
      </c>
      <c r="AU432" s="66">
        <f t="shared" si="192"/>
        <v>22148</v>
      </c>
      <c r="AV432" s="20">
        <f t="shared" si="193"/>
        <v>23626</v>
      </c>
      <c r="AX432" s="65">
        <f t="shared" si="194"/>
        <v>1</v>
      </c>
    </row>
    <row r="433" spans="1:50" ht="15" customHeight="1">
      <c r="A433" s="2">
        <v>45</v>
      </c>
      <c r="B433" s="2">
        <v>1500</v>
      </c>
      <c r="C433" s="1" t="s">
        <v>802</v>
      </c>
      <c r="D433" s="35">
        <v>630824</v>
      </c>
      <c r="E433" s="66">
        <v>0</v>
      </c>
      <c r="F433" s="7">
        <v>1563</v>
      </c>
      <c r="G433" s="66">
        <v>1596</v>
      </c>
      <c r="H433" s="63">
        <v>2.181</v>
      </c>
      <c r="I433" s="65">
        <v>862</v>
      </c>
      <c r="J433" s="73">
        <f t="shared" si="168"/>
        <v>0.54010000000000002</v>
      </c>
      <c r="K433" s="65">
        <v>205</v>
      </c>
      <c r="L433" s="65">
        <v>814</v>
      </c>
      <c r="M433" s="61">
        <v>281</v>
      </c>
      <c r="N433" s="41">
        <f t="shared" si="169"/>
        <v>25.184299999999997</v>
      </c>
      <c r="O433" s="41">
        <f t="shared" si="170"/>
        <v>34.520899999999997</v>
      </c>
      <c r="P433" s="3">
        <v>1999</v>
      </c>
      <c r="Q433" s="3">
        <v>2105</v>
      </c>
      <c r="R433" s="3">
        <v>1813</v>
      </c>
      <c r="S433" s="3">
        <v>1678</v>
      </c>
      <c r="T433" s="74">
        <v>1563</v>
      </c>
      <c r="U433" s="74">
        <f t="shared" si="171"/>
        <v>2105</v>
      </c>
      <c r="V433" s="42">
        <f t="shared" si="172"/>
        <v>24.18</v>
      </c>
      <c r="W433" s="68">
        <v>718131</v>
      </c>
      <c r="X433" s="69">
        <v>590381</v>
      </c>
      <c r="Y433" s="8">
        <v>1.4379923767986569</v>
      </c>
      <c r="Z433" s="37">
        <f t="shared" si="173"/>
        <v>1086.932</v>
      </c>
      <c r="AA433" s="65">
        <f t="shared" si="174"/>
        <v>0</v>
      </c>
      <c r="AB433" s="34">
        <f t="shared" si="175"/>
        <v>0.43202299999999999</v>
      </c>
      <c r="AC433" s="34" t="str">
        <f t="shared" si="176"/>
        <v/>
      </c>
      <c r="AD433" s="65" t="str">
        <f t="shared" si="177"/>
        <v/>
      </c>
      <c r="AE433" s="65">
        <f t="shared" si="178"/>
        <v>959.03200000000004</v>
      </c>
      <c r="AF433" s="65">
        <f t="shared" si="179"/>
        <v>630</v>
      </c>
      <c r="AG433" s="65">
        <f t="shared" si="195"/>
        <v>0</v>
      </c>
      <c r="AH433" s="34" t="str">
        <f t="shared" si="180"/>
        <v/>
      </c>
      <c r="AI433" s="34" t="str">
        <f t="shared" si="181"/>
        <v/>
      </c>
      <c r="AJ433" s="65" t="str">
        <f t="shared" si="182"/>
        <v/>
      </c>
      <c r="AK433" s="37" t="str">
        <f t="shared" si="183"/>
        <v/>
      </c>
      <c r="AL433" s="14">
        <f t="shared" si="184"/>
        <v>630</v>
      </c>
      <c r="AM433" s="42">
        <f t="shared" si="185"/>
        <v>702.8</v>
      </c>
      <c r="AN433" s="60">
        <f t="shared" si="186"/>
        <v>811420</v>
      </c>
      <c r="AO433" s="43">
        <f t="shared" si="187"/>
        <v>4.6442910472681925E-2</v>
      </c>
      <c r="AP433" s="66">
        <f t="shared" si="188"/>
        <v>8387.4038597244653</v>
      </c>
      <c r="AQ433" s="18">
        <v>0</v>
      </c>
      <c r="AR433" s="66">
        <f t="shared" si="189"/>
        <v>639211</v>
      </c>
      <c r="AS433" s="38">
        <f t="shared" si="190"/>
        <v>15960</v>
      </c>
      <c r="AT433" s="38">
        <f t="shared" si="191"/>
        <v>29519.050000000003</v>
      </c>
      <c r="AU433" s="66">
        <f t="shared" si="192"/>
        <v>614864</v>
      </c>
      <c r="AV433" s="20">
        <f t="shared" si="193"/>
        <v>639211</v>
      </c>
      <c r="AX433" s="65">
        <f t="shared" si="194"/>
        <v>1</v>
      </c>
    </row>
    <row r="434" spans="1:50" ht="15" customHeight="1">
      <c r="A434" s="2">
        <v>46</v>
      </c>
      <c r="B434" s="2">
        <v>100</v>
      </c>
      <c r="C434" s="1" t="s">
        <v>127</v>
      </c>
      <c r="D434" s="35">
        <v>139028</v>
      </c>
      <c r="E434" s="66">
        <v>0</v>
      </c>
      <c r="F434" s="7">
        <v>369</v>
      </c>
      <c r="G434" s="66">
        <v>338</v>
      </c>
      <c r="H434" s="63">
        <v>2.3639999999999999</v>
      </c>
      <c r="I434" s="65">
        <v>28</v>
      </c>
      <c r="J434" s="73">
        <f t="shared" si="168"/>
        <v>8.2799999999999999E-2</v>
      </c>
      <c r="K434" s="65">
        <v>92</v>
      </c>
      <c r="L434" s="65">
        <v>178</v>
      </c>
      <c r="M434" s="61">
        <v>58</v>
      </c>
      <c r="N434" s="41">
        <f t="shared" si="169"/>
        <v>51.685400000000001</v>
      </c>
      <c r="O434" s="41">
        <f t="shared" si="170"/>
        <v>32.584299999999999</v>
      </c>
      <c r="P434" s="3">
        <v>487</v>
      </c>
      <c r="Q434" s="3">
        <v>543</v>
      </c>
      <c r="R434" s="3">
        <v>461</v>
      </c>
      <c r="S434" s="3">
        <v>413</v>
      </c>
      <c r="T434" s="75">
        <v>369</v>
      </c>
      <c r="U434" s="74">
        <f t="shared" si="171"/>
        <v>543</v>
      </c>
      <c r="V434" s="42">
        <f t="shared" si="172"/>
        <v>37.75</v>
      </c>
      <c r="W434" s="68">
        <v>44450</v>
      </c>
      <c r="X434" s="69">
        <v>158017</v>
      </c>
      <c r="Y434" s="8">
        <v>0.65270881563930028</v>
      </c>
      <c r="Z434" s="37">
        <f t="shared" si="173"/>
        <v>565.33630000000005</v>
      </c>
      <c r="AA434" s="65">
        <f t="shared" si="174"/>
        <v>0</v>
      </c>
      <c r="AB434" s="34">
        <f t="shared" si="175"/>
        <v>0.43202299999999999</v>
      </c>
      <c r="AC434" s="34" t="str">
        <f t="shared" si="176"/>
        <v/>
      </c>
      <c r="AD434" s="65" t="str">
        <f t="shared" si="177"/>
        <v/>
      </c>
      <c r="AE434" s="65">
        <f t="shared" si="178"/>
        <v>497.346</v>
      </c>
      <c r="AF434" s="65">
        <f t="shared" si="179"/>
        <v>497.346</v>
      </c>
      <c r="AG434" s="65">
        <f t="shared" si="195"/>
        <v>0</v>
      </c>
      <c r="AH434" s="34" t="str">
        <f t="shared" si="180"/>
        <v/>
      </c>
      <c r="AI434" s="34" t="str">
        <f t="shared" si="181"/>
        <v/>
      </c>
      <c r="AJ434" s="65" t="str">
        <f t="shared" si="182"/>
        <v/>
      </c>
      <c r="AK434" s="37" t="str">
        <f t="shared" si="183"/>
        <v/>
      </c>
      <c r="AL434" s="14">
        <f t="shared" si="184"/>
        <v>497.35</v>
      </c>
      <c r="AM434" s="42">
        <f t="shared" si="185"/>
        <v>554.82000000000005</v>
      </c>
      <c r="AN434" s="60">
        <f t="shared" si="186"/>
        <v>168326</v>
      </c>
      <c r="AO434" s="43">
        <f t="shared" si="187"/>
        <v>4.6442910472681925E-2</v>
      </c>
      <c r="AP434" s="66">
        <f t="shared" si="188"/>
        <v>1360.684391028635</v>
      </c>
      <c r="AQ434" s="18">
        <v>0</v>
      </c>
      <c r="AR434" s="66">
        <f t="shared" si="189"/>
        <v>140389</v>
      </c>
      <c r="AS434" s="38">
        <f t="shared" si="190"/>
        <v>3380</v>
      </c>
      <c r="AT434" s="38">
        <f t="shared" si="191"/>
        <v>7900.85</v>
      </c>
      <c r="AU434" s="66">
        <f t="shared" si="192"/>
        <v>135648</v>
      </c>
      <c r="AV434" s="20">
        <f t="shared" si="193"/>
        <v>140389</v>
      </c>
      <c r="AX434" s="65">
        <f t="shared" si="194"/>
        <v>1</v>
      </c>
    </row>
    <row r="435" spans="1:50" ht="15" customHeight="1">
      <c r="A435" s="2">
        <v>46</v>
      </c>
      <c r="B435" s="2">
        <v>200</v>
      </c>
      <c r="C435" s="1" t="s">
        <v>215</v>
      </c>
      <c r="D435" s="35">
        <v>55744</v>
      </c>
      <c r="E435" s="66">
        <v>0</v>
      </c>
      <c r="F435" s="7">
        <v>167</v>
      </c>
      <c r="G435" s="66">
        <v>163</v>
      </c>
      <c r="H435" s="63">
        <v>2.0379999999999998</v>
      </c>
      <c r="I435" s="65">
        <v>61</v>
      </c>
      <c r="J435" s="73">
        <f t="shared" si="168"/>
        <v>0.37419999999999998</v>
      </c>
      <c r="K435" s="65">
        <v>56</v>
      </c>
      <c r="L435" s="65">
        <v>89</v>
      </c>
      <c r="M435" s="61">
        <v>27</v>
      </c>
      <c r="N435" s="41">
        <f t="shared" si="169"/>
        <v>62.921300000000002</v>
      </c>
      <c r="O435" s="41">
        <f t="shared" si="170"/>
        <v>30.3371</v>
      </c>
      <c r="P435" s="3">
        <v>237</v>
      </c>
      <c r="Q435" s="3">
        <v>216</v>
      </c>
      <c r="R435" s="3">
        <v>187</v>
      </c>
      <c r="S435" s="3">
        <v>197</v>
      </c>
      <c r="T435" s="75">
        <v>167</v>
      </c>
      <c r="U435" s="74">
        <f t="shared" si="171"/>
        <v>237</v>
      </c>
      <c r="V435" s="42">
        <f t="shared" si="172"/>
        <v>31.22</v>
      </c>
      <c r="W435" s="68">
        <v>29134</v>
      </c>
      <c r="X435" s="69">
        <v>124997</v>
      </c>
      <c r="Y435" s="8">
        <v>0.37471177472636941</v>
      </c>
      <c r="Z435" s="37">
        <f t="shared" si="173"/>
        <v>445.67590000000001</v>
      </c>
      <c r="AA435" s="65">
        <f t="shared" si="174"/>
        <v>0</v>
      </c>
      <c r="AB435" s="34">
        <f t="shared" si="175"/>
        <v>0.43202299999999999</v>
      </c>
      <c r="AC435" s="34" t="str">
        <f t="shared" si="176"/>
        <v/>
      </c>
      <c r="AD435" s="65" t="str">
        <f t="shared" si="177"/>
        <v/>
      </c>
      <c r="AE435" s="65">
        <f t="shared" si="178"/>
        <v>433.12099999999998</v>
      </c>
      <c r="AF435" s="65">
        <f t="shared" si="179"/>
        <v>433.12099999999998</v>
      </c>
      <c r="AG435" s="65">
        <f t="shared" si="195"/>
        <v>0</v>
      </c>
      <c r="AH435" s="34" t="str">
        <f t="shared" si="180"/>
        <v/>
      </c>
      <c r="AI435" s="34" t="str">
        <f t="shared" si="181"/>
        <v/>
      </c>
      <c r="AJ435" s="65" t="str">
        <f t="shared" si="182"/>
        <v/>
      </c>
      <c r="AK435" s="37" t="str">
        <f t="shared" si="183"/>
        <v/>
      </c>
      <c r="AL435" s="14">
        <f t="shared" si="184"/>
        <v>433.12</v>
      </c>
      <c r="AM435" s="42">
        <f t="shared" si="185"/>
        <v>483.17</v>
      </c>
      <c r="AN435" s="60">
        <f t="shared" si="186"/>
        <v>66170</v>
      </c>
      <c r="AO435" s="43">
        <f t="shared" si="187"/>
        <v>4.6442910472681925E-2</v>
      </c>
      <c r="AP435" s="66">
        <f t="shared" si="188"/>
        <v>484.21378458818174</v>
      </c>
      <c r="AQ435" s="18">
        <v>0</v>
      </c>
      <c r="AR435" s="66">
        <f t="shared" si="189"/>
        <v>56228</v>
      </c>
      <c r="AS435" s="38">
        <f t="shared" si="190"/>
        <v>1630</v>
      </c>
      <c r="AT435" s="38">
        <f t="shared" si="191"/>
        <v>6249.85</v>
      </c>
      <c r="AU435" s="66">
        <f t="shared" si="192"/>
        <v>54114</v>
      </c>
      <c r="AV435" s="20">
        <f t="shared" si="193"/>
        <v>56228</v>
      </c>
      <c r="AX435" s="65">
        <f t="shared" si="194"/>
        <v>1</v>
      </c>
    </row>
    <row r="436" spans="1:50" ht="15" customHeight="1">
      <c r="A436" s="2">
        <v>46</v>
      </c>
      <c r="B436" s="2">
        <v>300</v>
      </c>
      <c r="C436" s="1" t="s">
        <v>254</v>
      </c>
      <c r="D436" s="35">
        <v>3615669</v>
      </c>
      <c r="E436" s="66">
        <v>0</v>
      </c>
      <c r="F436" s="7">
        <v>10666</v>
      </c>
      <c r="G436" s="66">
        <v>10307</v>
      </c>
      <c r="H436" s="63">
        <v>2.1</v>
      </c>
      <c r="I436" s="65">
        <v>6366</v>
      </c>
      <c r="J436" s="73">
        <f t="shared" si="168"/>
        <v>0.61760000000000004</v>
      </c>
      <c r="K436" s="65">
        <v>1405</v>
      </c>
      <c r="L436" s="65">
        <v>5268</v>
      </c>
      <c r="M436" s="61">
        <v>1894</v>
      </c>
      <c r="N436" s="41">
        <f t="shared" si="169"/>
        <v>26.670500000000004</v>
      </c>
      <c r="O436" s="41">
        <f t="shared" si="170"/>
        <v>35.9529</v>
      </c>
      <c r="P436" s="3">
        <v>10751</v>
      </c>
      <c r="Q436" s="3">
        <v>11506</v>
      </c>
      <c r="R436" s="3">
        <v>11265</v>
      </c>
      <c r="S436" s="3">
        <v>10889</v>
      </c>
      <c r="T436" s="74">
        <v>10666</v>
      </c>
      <c r="U436" s="74">
        <f t="shared" si="171"/>
        <v>11506</v>
      </c>
      <c r="V436" s="42">
        <f t="shared" si="172"/>
        <v>10.42</v>
      </c>
      <c r="W436" s="68">
        <v>9806307</v>
      </c>
      <c r="X436" s="69">
        <v>4712878</v>
      </c>
      <c r="Y436" s="8">
        <v>16.927417038225659</v>
      </c>
      <c r="Z436" s="37">
        <f t="shared" si="173"/>
        <v>630.10199999999998</v>
      </c>
      <c r="AA436" s="65">
        <f t="shared" si="174"/>
        <v>0</v>
      </c>
      <c r="AB436" s="34">
        <f t="shared" si="175"/>
        <v>0.43202299999999999</v>
      </c>
      <c r="AC436" s="34" t="str">
        <f t="shared" si="176"/>
        <v/>
      </c>
      <c r="AD436" s="65">
        <f t="shared" si="177"/>
        <v>0.69300000000000006</v>
      </c>
      <c r="AE436" s="65" t="str">
        <f t="shared" si="178"/>
        <v/>
      </c>
      <c r="AF436" s="65" t="str">
        <f t="shared" si="179"/>
        <v/>
      </c>
      <c r="AG436" s="65">
        <f t="shared" si="195"/>
        <v>850.84172894999983</v>
      </c>
      <c r="AH436" s="34">
        <f t="shared" si="180"/>
        <v>640.63625321999996</v>
      </c>
      <c r="AI436" s="34" t="str">
        <f t="shared" si="181"/>
        <v/>
      </c>
      <c r="AJ436" s="65">
        <f t="shared" si="182"/>
        <v>786.30864790088992</v>
      </c>
      <c r="AK436" s="37">
        <f t="shared" si="183"/>
        <v>1</v>
      </c>
      <c r="AL436" s="14">
        <f t="shared" si="184"/>
        <v>786.31</v>
      </c>
      <c r="AM436" s="42">
        <f t="shared" si="185"/>
        <v>877.17</v>
      </c>
      <c r="AN436" s="60">
        <f t="shared" si="186"/>
        <v>4804441</v>
      </c>
      <c r="AO436" s="43">
        <f t="shared" si="187"/>
        <v>4.6442910472681925E-2</v>
      </c>
      <c r="AP436" s="66">
        <f t="shared" si="188"/>
        <v>55210.031568431041</v>
      </c>
      <c r="AQ436" s="18">
        <v>0</v>
      </c>
      <c r="AR436" s="66">
        <f t="shared" si="189"/>
        <v>3670879</v>
      </c>
      <c r="AS436" s="38">
        <f t="shared" si="190"/>
        <v>103070</v>
      </c>
      <c r="AT436" s="38">
        <f t="shared" si="191"/>
        <v>235643.90000000002</v>
      </c>
      <c r="AU436" s="66">
        <f t="shared" si="192"/>
        <v>3512599</v>
      </c>
      <c r="AV436" s="20">
        <f t="shared" si="193"/>
        <v>3670879</v>
      </c>
      <c r="AX436" s="65">
        <f t="shared" si="194"/>
        <v>1</v>
      </c>
    </row>
    <row r="437" spans="1:50" ht="15" customHeight="1">
      <c r="A437" s="2">
        <v>46</v>
      </c>
      <c r="B437" s="2">
        <v>500</v>
      </c>
      <c r="C437" s="1" t="s">
        <v>309</v>
      </c>
      <c r="D437" s="35">
        <v>98070</v>
      </c>
      <c r="E437" s="66">
        <v>0</v>
      </c>
      <c r="F437" s="7">
        <v>303</v>
      </c>
      <c r="G437" s="66">
        <v>272</v>
      </c>
      <c r="H437" s="63">
        <v>2.286</v>
      </c>
      <c r="I437" s="65">
        <v>88</v>
      </c>
      <c r="J437" s="73">
        <f t="shared" si="168"/>
        <v>0.32350000000000001</v>
      </c>
      <c r="K437" s="65">
        <v>46</v>
      </c>
      <c r="L437" s="65">
        <v>126</v>
      </c>
      <c r="M437" s="61">
        <v>38</v>
      </c>
      <c r="N437" s="41">
        <f t="shared" si="169"/>
        <v>36.507899999999999</v>
      </c>
      <c r="O437" s="41">
        <f t="shared" si="170"/>
        <v>30.1587</v>
      </c>
      <c r="P437" s="3">
        <v>381</v>
      </c>
      <c r="Q437" s="3">
        <v>377</v>
      </c>
      <c r="R437" s="3">
        <v>374</v>
      </c>
      <c r="S437" s="3">
        <v>317</v>
      </c>
      <c r="T437" s="75">
        <v>303</v>
      </c>
      <c r="U437" s="74">
        <f t="shared" si="171"/>
        <v>381</v>
      </c>
      <c r="V437" s="42">
        <f t="shared" si="172"/>
        <v>28.61</v>
      </c>
      <c r="W437" s="68">
        <v>69069</v>
      </c>
      <c r="X437" s="69">
        <v>40681</v>
      </c>
      <c r="Y437" s="8">
        <v>0.59002435532519837</v>
      </c>
      <c r="Z437" s="37">
        <f t="shared" si="173"/>
        <v>513.53809999999999</v>
      </c>
      <c r="AA437" s="65">
        <f t="shared" si="174"/>
        <v>0</v>
      </c>
      <c r="AB437" s="34">
        <f t="shared" si="175"/>
        <v>0.43202299999999999</v>
      </c>
      <c r="AC437" s="34" t="str">
        <f t="shared" si="176"/>
        <v/>
      </c>
      <c r="AD437" s="65" t="str">
        <f t="shared" si="177"/>
        <v/>
      </c>
      <c r="AE437" s="65">
        <f t="shared" si="178"/>
        <v>473.12400000000002</v>
      </c>
      <c r="AF437" s="65">
        <f t="shared" si="179"/>
        <v>473.12400000000002</v>
      </c>
      <c r="AG437" s="65">
        <f t="shared" si="195"/>
        <v>0</v>
      </c>
      <c r="AH437" s="34" t="str">
        <f t="shared" si="180"/>
        <v/>
      </c>
      <c r="AI437" s="34" t="str">
        <f t="shared" si="181"/>
        <v/>
      </c>
      <c r="AJ437" s="65" t="str">
        <f t="shared" si="182"/>
        <v/>
      </c>
      <c r="AK437" s="37" t="str">
        <f t="shared" si="183"/>
        <v/>
      </c>
      <c r="AL437" s="14">
        <f t="shared" si="184"/>
        <v>473.12</v>
      </c>
      <c r="AM437" s="42">
        <f t="shared" si="185"/>
        <v>527.79</v>
      </c>
      <c r="AN437" s="60">
        <f t="shared" si="186"/>
        <v>113719</v>
      </c>
      <c r="AO437" s="43">
        <f t="shared" si="187"/>
        <v>4.6442910472681925E-2</v>
      </c>
      <c r="AP437" s="66">
        <f t="shared" si="188"/>
        <v>726.7851059869995</v>
      </c>
      <c r="AQ437" s="18">
        <v>0</v>
      </c>
      <c r="AR437" s="66">
        <f t="shared" si="189"/>
        <v>98797</v>
      </c>
      <c r="AS437" s="38">
        <f t="shared" si="190"/>
        <v>2720</v>
      </c>
      <c r="AT437" s="38">
        <f t="shared" si="191"/>
        <v>2034.0500000000002</v>
      </c>
      <c r="AU437" s="66">
        <f t="shared" si="192"/>
        <v>96036</v>
      </c>
      <c r="AV437" s="20">
        <f t="shared" si="193"/>
        <v>98797</v>
      </c>
      <c r="AX437" s="65">
        <f t="shared" si="194"/>
        <v>1</v>
      </c>
    </row>
    <row r="438" spans="1:50" ht="15" customHeight="1">
      <c r="A438" s="2">
        <v>46</v>
      </c>
      <c r="B438" s="2">
        <v>700</v>
      </c>
      <c r="C438" s="1" t="s">
        <v>578</v>
      </c>
      <c r="D438" s="35">
        <v>56474</v>
      </c>
      <c r="E438" s="66">
        <v>0</v>
      </c>
      <c r="F438" s="7">
        <v>227</v>
      </c>
      <c r="G438" s="66">
        <v>208</v>
      </c>
      <c r="H438" s="63">
        <v>2.0590000000000002</v>
      </c>
      <c r="I438" s="40">
        <v>0</v>
      </c>
      <c r="J438" s="73">
        <f t="shared" si="168"/>
        <v>0</v>
      </c>
      <c r="K438" s="65">
        <v>18</v>
      </c>
      <c r="L438" s="65">
        <v>102</v>
      </c>
      <c r="M438" s="61">
        <v>51</v>
      </c>
      <c r="N438" s="41">
        <f t="shared" si="169"/>
        <v>17.647099999999998</v>
      </c>
      <c r="O438" s="41">
        <f t="shared" si="170"/>
        <v>50</v>
      </c>
      <c r="P438" s="3">
        <v>188</v>
      </c>
      <c r="Q438" s="3">
        <v>269</v>
      </c>
      <c r="R438" s="3">
        <v>276</v>
      </c>
      <c r="S438" s="3">
        <v>262</v>
      </c>
      <c r="T438" s="75">
        <v>227</v>
      </c>
      <c r="U438" s="74">
        <f t="shared" si="171"/>
        <v>276</v>
      </c>
      <c r="V438" s="42">
        <f t="shared" si="172"/>
        <v>24.64</v>
      </c>
      <c r="W438" s="68">
        <v>57006</v>
      </c>
      <c r="X438" s="69">
        <v>51203</v>
      </c>
      <c r="Y438" s="8">
        <v>0.14792462358898961</v>
      </c>
      <c r="Z438" s="37">
        <f t="shared" si="173"/>
        <v>1534.5653</v>
      </c>
      <c r="AA438" s="65">
        <f t="shared" si="174"/>
        <v>0</v>
      </c>
      <c r="AB438" s="34">
        <f t="shared" si="175"/>
        <v>0.43202299999999999</v>
      </c>
      <c r="AC438" s="34" t="str">
        <f t="shared" si="176"/>
        <v/>
      </c>
      <c r="AD438" s="65" t="str">
        <f t="shared" si="177"/>
        <v/>
      </c>
      <c r="AE438" s="65">
        <f t="shared" si="178"/>
        <v>449.63599999999997</v>
      </c>
      <c r="AF438" s="65">
        <f t="shared" si="179"/>
        <v>449.63599999999997</v>
      </c>
      <c r="AG438" s="65">
        <f t="shared" si="195"/>
        <v>0</v>
      </c>
      <c r="AH438" s="34" t="str">
        <f t="shared" si="180"/>
        <v/>
      </c>
      <c r="AI438" s="34" t="str">
        <f t="shared" si="181"/>
        <v/>
      </c>
      <c r="AJ438" s="65" t="str">
        <f t="shared" si="182"/>
        <v/>
      </c>
      <c r="AK438" s="37" t="str">
        <f t="shared" si="183"/>
        <v/>
      </c>
      <c r="AL438" s="14">
        <f t="shared" si="184"/>
        <v>449.64</v>
      </c>
      <c r="AM438" s="42">
        <f t="shared" si="185"/>
        <v>501.6</v>
      </c>
      <c r="AN438" s="60">
        <f t="shared" si="186"/>
        <v>79705</v>
      </c>
      <c r="AO438" s="43">
        <f t="shared" si="187"/>
        <v>4.6442910472681925E-2</v>
      </c>
      <c r="AP438" s="66">
        <f t="shared" si="188"/>
        <v>1078.9152531908737</v>
      </c>
      <c r="AQ438" s="18">
        <v>0</v>
      </c>
      <c r="AR438" s="66">
        <f t="shared" si="189"/>
        <v>57553</v>
      </c>
      <c r="AS438" s="38">
        <f t="shared" si="190"/>
        <v>2080</v>
      </c>
      <c r="AT438" s="38">
        <f t="shared" si="191"/>
        <v>2560.15</v>
      </c>
      <c r="AU438" s="66">
        <f t="shared" si="192"/>
        <v>54394</v>
      </c>
      <c r="AV438" s="20">
        <f t="shared" si="193"/>
        <v>57553</v>
      </c>
      <c r="AX438" s="65">
        <f t="shared" si="194"/>
        <v>1</v>
      </c>
    </row>
    <row r="439" spans="1:50" ht="15" customHeight="1">
      <c r="A439" s="2">
        <v>46</v>
      </c>
      <c r="B439" s="2">
        <v>900</v>
      </c>
      <c r="C439" s="1" t="s">
        <v>695</v>
      </c>
      <c r="D439" s="35">
        <v>389042</v>
      </c>
      <c r="E439" s="66">
        <v>0</v>
      </c>
      <c r="F439" s="7">
        <v>1137</v>
      </c>
      <c r="G439" s="66">
        <v>1053</v>
      </c>
      <c r="H439" s="63">
        <v>2.1480000000000001</v>
      </c>
      <c r="I439" s="65">
        <v>283</v>
      </c>
      <c r="J439" s="73">
        <f t="shared" si="168"/>
        <v>0.26879999999999998</v>
      </c>
      <c r="K439" s="65">
        <v>160</v>
      </c>
      <c r="L439" s="65">
        <v>554</v>
      </c>
      <c r="M439" s="61">
        <v>199</v>
      </c>
      <c r="N439" s="41">
        <f t="shared" si="169"/>
        <v>28.880899999999997</v>
      </c>
      <c r="O439" s="41">
        <f t="shared" si="170"/>
        <v>35.9206</v>
      </c>
      <c r="P439" s="3">
        <v>1190</v>
      </c>
      <c r="Q439" s="3">
        <v>1275</v>
      </c>
      <c r="R439" s="3">
        <v>1105</v>
      </c>
      <c r="S439" s="3">
        <v>1082</v>
      </c>
      <c r="T439" s="74">
        <v>1137</v>
      </c>
      <c r="U439" s="74">
        <f t="shared" si="171"/>
        <v>1275</v>
      </c>
      <c r="V439" s="42">
        <f t="shared" si="172"/>
        <v>17.41</v>
      </c>
      <c r="W439" s="68">
        <v>347864</v>
      </c>
      <c r="X439" s="69">
        <v>556612</v>
      </c>
      <c r="Y439" s="8">
        <v>0.91364207092851391</v>
      </c>
      <c r="Z439" s="37">
        <f t="shared" si="173"/>
        <v>1244.4698000000001</v>
      </c>
      <c r="AA439" s="65">
        <f t="shared" si="174"/>
        <v>0</v>
      </c>
      <c r="AB439" s="34">
        <f t="shared" si="175"/>
        <v>0.43202299999999999</v>
      </c>
      <c r="AC439" s="34" t="str">
        <f t="shared" si="176"/>
        <v/>
      </c>
      <c r="AD439" s="65" t="str">
        <f t="shared" si="177"/>
        <v/>
      </c>
      <c r="AE439" s="65">
        <f t="shared" si="178"/>
        <v>759.75099999999998</v>
      </c>
      <c r="AF439" s="65">
        <f t="shared" si="179"/>
        <v>630</v>
      </c>
      <c r="AG439" s="65">
        <f t="shared" si="195"/>
        <v>0</v>
      </c>
      <c r="AH439" s="34" t="str">
        <f t="shared" si="180"/>
        <v/>
      </c>
      <c r="AI439" s="34" t="str">
        <f t="shared" si="181"/>
        <v/>
      </c>
      <c r="AJ439" s="65" t="str">
        <f t="shared" si="182"/>
        <v/>
      </c>
      <c r="AK439" s="37" t="str">
        <f t="shared" si="183"/>
        <v/>
      </c>
      <c r="AL439" s="14">
        <f t="shared" si="184"/>
        <v>630</v>
      </c>
      <c r="AM439" s="42">
        <f t="shared" si="185"/>
        <v>702.8</v>
      </c>
      <c r="AN439" s="60">
        <f t="shared" si="186"/>
        <v>589763</v>
      </c>
      <c r="AO439" s="43">
        <f t="shared" si="187"/>
        <v>4.6442910472681925E-2</v>
      </c>
      <c r="AP439" s="66">
        <f t="shared" si="188"/>
        <v>9322.067432987189</v>
      </c>
      <c r="AQ439" s="18">
        <v>0</v>
      </c>
      <c r="AR439" s="66">
        <f t="shared" si="189"/>
        <v>398364</v>
      </c>
      <c r="AS439" s="38">
        <f t="shared" si="190"/>
        <v>10530</v>
      </c>
      <c r="AT439" s="38">
        <f t="shared" si="191"/>
        <v>27830.600000000002</v>
      </c>
      <c r="AU439" s="66">
        <f t="shared" si="192"/>
        <v>378512</v>
      </c>
      <c r="AV439" s="20">
        <f t="shared" si="193"/>
        <v>398364</v>
      </c>
      <c r="AX439" s="65">
        <f t="shared" si="194"/>
        <v>1</v>
      </c>
    </row>
    <row r="440" spans="1:50" ht="15" customHeight="1">
      <c r="A440" s="2">
        <v>46</v>
      </c>
      <c r="B440" s="2">
        <v>1200</v>
      </c>
      <c r="C440" s="1" t="s">
        <v>766</v>
      </c>
      <c r="D440" s="35">
        <v>434232</v>
      </c>
      <c r="E440" s="66">
        <v>0</v>
      </c>
      <c r="F440" s="7">
        <v>1115</v>
      </c>
      <c r="G440" s="66">
        <v>1058</v>
      </c>
      <c r="H440" s="63">
        <v>2.165</v>
      </c>
      <c r="I440" s="65">
        <v>474</v>
      </c>
      <c r="J440" s="73">
        <f t="shared" si="168"/>
        <v>0.44800000000000001</v>
      </c>
      <c r="K440" s="65">
        <v>159</v>
      </c>
      <c r="L440" s="65">
        <v>520</v>
      </c>
      <c r="M440" s="61">
        <v>181</v>
      </c>
      <c r="N440" s="41">
        <f t="shared" si="169"/>
        <v>30.576900000000002</v>
      </c>
      <c r="O440" s="41">
        <f t="shared" si="170"/>
        <v>34.807700000000004</v>
      </c>
      <c r="P440" s="3">
        <v>1137</v>
      </c>
      <c r="Q440" s="3">
        <v>1392</v>
      </c>
      <c r="R440" s="3">
        <v>1292</v>
      </c>
      <c r="S440" s="3">
        <v>1259</v>
      </c>
      <c r="T440" s="74">
        <v>1115</v>
      </c>
      <c r="U440" s="74">
        <f t="shared" si="171"/>
        <v>1392</v>
      </c>
      <c r="V440" s="42">
        <f t="shared" si="172"/>
        <v>23.99</v>
      </c>
      <c r="W440" s="68">
        <v>393328</v>
      </c>
      <c r="X440" s="69">
        <v>430607</v>
      </c>
      <c r="Y440" s="8">
        <v>1.08744287618321</v>
      </c>
      <c r="Z440" s="37">
        <f t="shared" si="173"/>
        <v>1025.3412000000001</v>
      </c>
      <c r="AA440" s="65">
        <f t="shared" si="174"/>
        <v>0</v>
      </c>
      <c r="AB440" s="34">
        <f t="shared" si="175"/>
        <v>0.43202299999999999</v>
      </c>
      <c r="AC440" s="34" t="str">
        <f t="shared" si="176"/>
        <v/>
      </c>
      <c r="AD440" s="65" t="str">
        <f t="shared" si="177"/>
        <v/>
      </c>
      <c r="AE440" s="65">
        <f t="shared" si="178"/>
        <v>761.58600000000001</v>
      </c>
      <c r="AF440" s="65">
        <f t="shared" si="179"/>
        <v>630</v>
      </c>
      <c r="AG440" s="65">
        <f t="shared" si="195"/>
        <v>0</v>
      </c>
      <c r="AH440" s="34" t="str">
        <f t="shared" si="180"/>
        <v/>
      </c>
      <c r="AI440" s="34" t="str">
        <f t="shared" si="181"/>
        <v/>
      </c>
      <c r="AJ440" s="65" t="str">
        <f t="shared" si="182"/>
        <v/>
      </c>
      <c r="AK440" s="37" t="str">
        <f t="shared" si="183"/>
        <v/>
      </c>
      <c r="AL440" s="14">
        <f t="shared" si="184"/>
        <v>630</v>
      </c>
      <c r="AM440" s="42">
        <f t="shared" si="185"/>
        <v>702.8</v>
      </c>
      <c r="AN440" s="60">
        <f t="shared" si="186"/>
        <v>573636</v>
      </c>
      <c r="AO440" s="43">
        <f t="shared" si="187"/>
        <v>4.6442910472681925E-2</v>
      </c>
      <c r="AP440" s="66">
        <f t="shared" si="188"/>
        <v>6474.3274915337515</v>
      </c>
      <c r="AQ440" s="18">
        <v>0</v>
      </c>
      <c r="AR440" s="66">
        <f t="shared" si="189"/>
        <v>440706</v>
      </c>
      <c r="AS440" s="38">
        <f t="shared" si="190"/>
        <v>10580</v>
      </c>
      <c r="AT440" s="38">
        <f t="shared" si="191"/>
        <v>21530.350000000002</v>
      </c>
      <c r="AU440" s="66">
        <f t="shared" si="192"/>
        <v>423652</v>
      </c>
      <c r="AV440" s="20">
        <f t="shared" si="193"/>
        <v>440706</v>
      </c>
      <c r="AX440" s="65">
        <f t="shared" si="194"/>
        <v>1</v>
      </c>
    </row>
    <row r="441" spans="1:50" ht="15" customHeight="1">
      <c r="A441" s="2">
        <v>46</v>
      </c>
      <c r="B441" s="2">
        <v>1300</v>
      </c>
      <c r="C441" s="1" t="s">
        <v>812</v>
      </c>
      <c r="D441" s="35">
        <v>191227</v>
      </c>
      <c r="E441" s="66">
        <v>0</v>
      </c>
      <c r="F441" s="7">
        <v>686</v>
      </c>
      <c r="G441" s="66">
        <v>647</v>
      </c>
      <c r="H441" s="63">
        <v>2.1349999999999998</v>
      </c>
      <c r="I441" s="65">
        <v>334</v>
      </c>
      <c r="J441" s="73">
        <f t="shared" si="168"/>
        <v>0.51619999999999999</v>
      </c>
      <c r="K441" s="65">
        <v>152</v>
      </c>
      <c r="L441" s="65">
        <v>358</v>
      </c>
      <c r="M441" s="61">
        <v>133</v>
      </c>
      <c r="N441" s="41">
        <f t="shared" si="169"/>
        <v>42.458100000000002</v>
      </c>
      <c r="O441" s="41">
        <f t="shared" si="170"/>
        <v>37.150800000000004</v>
      </c>
      <c r="P441" s="3">
        <v>694</v>
      </c>
      <c r="Q441" s="3">
        <v>855</v>
      </c>
      <c r="R441" s="3">
        <v>790</v>
      </c>
      <c r="S441" s="3">
        <v>721</v>
      </c>
      <c r="T441" s="75">
        <v>686</v>
      </c>
      <c r="U441" s="74">
        <f t="shared" si="171"/>
        <v>855</v>
      </c>
      <c r="V441" s="42">
        <f t="shared" si="172"/>
        <v>24.33</v>
      </c>
      <c r="W441" s="68">
        <v>517069</v>
      </c>
      <c r="X441" s="69">
        <v>654854</v>
      </c>
      <c r="Y441" s="8">
        <v>1.4662172179948325</v>
      </c>
      <c r="Z441" s="37">
        <f t="shared" si="173"/>
        <v>467.87060000000002</v>
      </c>
      <c r="AA441" s="65">
        <f t="shared" si="174"/>
        <v>0</v>
      </c>
      <c r="AB441" s="34">
        <f t="shared" si="175"/>
        <v>0.43202299999999999</v>
      </c>
      <c r="AC441" s="34" t="str">
        <f t="shared" si="176"/>
        <v/>
      </c>
      <c r="AD441" s="65" t="str">
        <f t="shared" si="177"/>
        <v/>
      </c>
      <c r="AE441" s="65">
        <f t="shared" si="178"/>
        <v>610.74900000000002</v>
      </c>
      <c r="AF441" s="65">
        <f t="shared" si="179"/>
        <v>610.74900000000002</v>
      </c>
      <c r="AG441" s="65">
        <f t="shared" si="195"/>
        <v>0</v>
      </c>
      <c r="AH441" s="34" t="str">
        <f t="shared" si="180"/>
        <v/>
      </c>
      <c r="AI441" s="34" t="str">
        <f t="shared" si="181"/>
        <v/>
      </c>
      <c r="AJ441" s="65" t="str">
        <f t="shared" si="182"/>
        <v/>
      </c>
      <c r="AK441" s="37" t="str">
        <f t="shared" si="183"/>
        <v/>
      </c>
      <c r="AL441" s="14">
        <f t="shared" si="184"/>
        <v>610.75</v>
      </c>
      <c r="AM441" s="42">
        <f t="shared" si="185"/>
        <v>681.32</v>
      </c>
      <c r="AN441" s="60">
        <f t="shared" si="186"/>
        <v>217428</v>
      </c>
      <c r="AO441" s="43">
        <f t="shared" si="187"/>
        <v>4.6442910472681925E-2</v>
      </c>
      <c r="AP441" s="66">
        <f t="shared" si="188"/>
        <v>1216.8506972947391</v>
      </c>
      <c r="AQ441" s="18">
        <v>0</v>
      </c>
      <c r="AR441" s="66">
        <f t="shared" si="189"/>
        <v>192444</v>
      </c>
      <c r="AS441" s="38">
        <f t="shared" si="190"/>
        <v>6470</v>
      </c>
      <c r="AT441" s="38">
        <f t="shared" si="191"/>
        <v>32742.7</v>
      </c>
      <c r="AU441" s="66">
        <f t="shared" si="192"/>
        <v>184757</v>
      </c>
      <c r="AV441" s="20">
        <f t="shared" si="193"/>
        <v>192444</v>
      </c>
      <c r="AX441" s="65">
        <f t="shared" si="194"/>
        <v>1</v>
      </c>
    </row>
    <row r="442" spans="1:50" ht="15" customHeight="1">
      <c r="A442" s="2">
        <v>46</v>
      </c>
      <c r="B442" s="2">
        <v>1400</v>
      </c>
      <c r="C442" s="1" t="s">
        <v>763</v>
      </c>
      <c r="D442" s="35">
        <v>269499</v>
      </c>
      <c r="E442" s="66">
        <v>0</v>
      </c>
      <c r="F442" s="7">
        <v>747</v>
      </c>
      <c r="G442" s="66">
        <v>709</v>
      </c>
      <c r="H442" s="63">
        <v>2.1949999999999998</v>
      </c>
      <c r="I442" s="65">
        <v>241</v>
      </c>
      <c r="J442" s="73">
        <f t="shared" si="168"/>
        <v>0.33989999999999998</v>
      </c>
      <c r="K442" s="65">
        <v>108</v>
      </c>
      <c r="L442" s="65">
        <v>338</v>
      </c>
      <c r="M442" s="61">
        <v>137</v>
      </c>
      <c r="N442" s="41">
        <f t="shared" si="169"/>
        <v>31.9527</v>
      </c>
      <c r="O442" s="41">
        <f t="shared" si="170"/>
        <v>40.532499999999999</v>
      </c>
      <c r="P442" s="3">
        <v>835</v>
      </c>
      <c r="Q442" s="3">
        <v>805</v>
      </c>
      <c r="R442" s="3">
        <v>745</v>
      </c>
      <c r="S442" s="3">
        <v>754</v>
      </c>
      <c r="T442" s="75">
        <v>747</v>
      </c>
      <c r="U442" s="74">
        <f t="shared" si="171"/>
        <v>835</v>
      </c>
      <c r="V442" s="42">
        <f t="shared" si="172"/>
        <v>15.09</v>
      </c>
      <c r="W442" s="68">
        <v>286721</v>
      </c>
      <c r="X442" s="69">
        <v>333643</v>
      </c>
      <c r="Y442" s="8">
        <v>0.73630804467047728</v>
      </c>
      <c r="Z442" s="37">
        <f t="shared" si="173"/>
        <v>1014.521</v>
      </c>
      <c r="AA442" s="65">
        <f t="shared" si="174"/>
        <v>0</v>
      </c>
      <c r="AB442" s="34">
        <f t="shared" si="175"/>
        <v>0.43202299999999999</v>
      </c>
      <c r="AC442" s="34" t="str">
        <f t="shared" si="176"/>
        <v/>
      </c>
      <c r="AD442" s="65" t="str">
        <f t="shared" si="177"/>
        <v/>
      </c>
      <c r="AE442" s="65">
        <f t="shared" si="178"/>
        <v>633.50299999999993</v>
      </c>
      <c r="AF442" s="65">
        <f t="shared" si="179"/>
        <v>630</v>
      </c>
      <c r="AG442" s="65">
        <f t="shared" si="195"/>
        <v>0</v>
      </c>
      <c r="AH442" s="34" t="str">
        <f t="shared" si="180"/>
        <v/>
      </c>
      <c r="AI442" s="34" t="str">
        <f t="shared" si="181"/>
        <v/>
      </c>
      <c r="AJ442" s="65" t="str">
        <f t="shared" si="182"/>
        <v/>
      </c>
      <c r="AK442" s="37" t="str">
        <f t="shared" si="183"/>
        <v/>
      </c>
      <c r="AL442" s="14">
        <f t="shared" si="184"/>
        <v>630</v>
      </c>
      <c r="AM442" s="42">
        <f t="shared" si="185"/>
        <v>702.8</v>
      </c>
      <c r="AN442" s="60">
        <f t="shared" si="186"/>
        <v>374415</v>
      </c>
      <c r="AO442" s="43">
        <f t="shared" si="187"/>
        <v>4.6442910472681925E-2</v>
      </c>
      <c r="AP442" s="66">
        <f t="shared" si="188"/>
        <v>4872.6043951518968</v>
      </c>
      <c r="AQ442" s="18">
        <v>0</v>
      </c>
      <c r="AR442" s="66">
        <f t="shared" si="189"/>
        <v>274372</v>
      </c>
      <c r="AS442" s="38">
        <f t="shared" si="190"/>
        <v>7090</v>
      </c>
      <c r="AT442" s="38">
        <f t="shared" si="191"/>
        <v>16682.150000000001</v>
      </c>
      <c r="AU442" s="66">
        <f t="shared" si="192"/>
        <v>262409</v>
      </c>
      <c r="AV442" s="20">
        <f t="shared" si="193"/>
        <v>274372</v>
      </c>
      <c r="AX442" s="65">
        <f t="shared" si="194"/>
        <v>1</v>
      </c>
    </row>
    <row r="443" spans="1:50" ht="15" customHeight="1">
      <c r="A443" s="2">
        <v>47</v>
      </c>
      <c r="B443" s="2">
        <v>200</v>
      </c>
      <c r="C443" s="1" t="s">
        <v>124</v>
      </c>
      <c r="D443" s="35">
        <v>6191</v>
      </c>
      <c r="E443" s="66">
        <v>0</v>
      </c>
      <c r="F443" s="7">
        <v>45</v>
      </c>
      <c r="G443" s="66">
        <v>43</v>
      </c>
      <c r="H443" s="63">
        <v>1.9550000000000001</v>
      </c>
      <c r="I443" s="65">
        <v>0</v>
      </c>
      <c r="J443" s="73">
        <f t="shared" si="168"/>
        <v>0</v>
      </c>
      <c r="K443" s="65">
        <v>25</v>
      </c>
      <c r="L443" s="65">
        <v>32</v>
      </c>
      <c r="M443" s="61">
        <v>4</v>
      </c>
      <c r="N443" s="41">
        <f t="shared" si="169"/>
        <v>78.125</v>
      </c>
      <c r="O443" s="41">
        <f t="shared" si="170"/>
        <v>12.5</v>
      </c>
      <c r="P443" s="3">
        <v>81</v>
      </c>
      <c r="Q443" s="3">
        <v>73</v>
      </c>
      <c r="R443" s="3">
        <v>80</v>
      </c>
      <c r="S443" s="3">
        <v>53</v>
      </c>
      <c r="T443" s="75">
        <v>45</v>
      </c>
      <c r="U443" s="74">
        <f t="shared" si="171"/>
        <v>81</v>
      </c>
      <c r="V443" s="42">
        <f t="shared" si="172"/>
        <v>46.91</v>
      </c>
      <c r="W443" s="68">
        <v>21613</v>
      </c>
      <c r="X443" s="69">
        <v>19501</v>
      </c>
      <c r="Y443" s="8">
        <v>0.33813206856556866</v>
      </c>
      <c r="Z443" s="37">
        <f t="shared" si="173"/>
        <v>133.08410000000001</v>
      </c>
      <c r="AA443" s="65">
        <f t="shared" si="174"/>
        <v>0</v>
      </c>
      <c r="AB443" s="34">
        <f t="shared" si="175"/>
        <v>0.43202299999999999</v>
      </c>
      <c r="AC443" s="34" t="str">
        <f t="shared" si="176"/>
        <v/>
      </c>
      <c r="AD443" s="65" t="str">
        <f t="shared" si="177"/>
        <v/>
      </c>
      <c r="AE443" s="65">
        <f t="shared" si="178"/>
        <v>410</v>
      </c>
      <c r="AF443" s="65">
        <f t="shared" si="179"/>
        <v>410</v>
      </c>
      <c r="AG443" s="65">
        <f t="shared" si="195"/>
        <v>0</v>
      </c>
      <c r="AH443" s="34" t="str">
        <f t="shared" si="180"/>
        <v/>
      </c>
      <c r="AI443" s="34" t="str">
        <f t="shared" si="181"/>
        <v/>
      </c>
      <c r="AJ443" s="65" t="str">
        <f t="shared" si="182"/>
        <v/>
      </c>
      <c r="AK443" s="37" t="str">
        <f t="shared" si="183"/>
        <v/>
      </c>
      <c r="AL443" s="14">
        <f t="shared" si="184"/>
        <v>410</v>
      </c>
      <c r="AM443" s="42">
        <f t="shared" si="185"/>
        <v>457.38</v>
      </c>
      <c r="AN443" s="60">
        <f t="shared" si="186"/>
        <v>10330</v>
      </c>
      <c r="AO443" s="43">
        <f t="shared" si="187"/>
        <v>4.6442910472681925E-2</v>
      </c>
      <c r="AP443" s="66">
        <f t="shared" si="188"/>
        <v>192.2272064464305</v>
      </c>
      <c r="AQ443" s="18">
        <v>0</v>
      </c>
      <c r="AR443" s="66">
        <f t="shared" si="189"/>
        <v>6383</v>
      </c>
      <c r="AS443" s="38">
        <f t="shared" si="190"/>
        <v>430</v>
      </c>
      <c r="AT443" s="38">
        <f t="shared" si="191"/>
        <v>975.05000000000007</v>
      </c>
      <c r="AU443" s="66">
        <f t="shared" si="192"/>
        <v>5761</v>
      </c>
      <c r="AV443" s="20">
        <f t="shared" si="193"/>
        <v>6383</v>
      </c>
      <c r="AX443" s="65">
        <f t="shared" si="194"/>
        <v>1</v>
      </c>
    </row>
    <row r="444" spans="1:50" ht="15" customHeight="1">
      <c r="A444" s="2">
        <v>47</v>
      </c>
      <c r="B444" s="2">
        <v>300</v>
      </c>
      <c r="C444" s="1" t="s">
        <v>169</v>
      </c>
      <c r="D444" s="35">
        <v>151073</v>
      </c>
      <c r="E444" s="66">
        <v>0</v>
      </c>
      <c r="F444" s="7">
        <v>473</v>
      </c>
      <c r="G444" s="66">
        <v>453</v>
      </c>
      <c r="H444" s="63">
        <v>2.0219999999999998</v>
      </c>
      <c r="I444" s="65">
        <v>68</v>
      </c>
      <c r="J444" s="73">
        <f t="shared" si="168"/>
        <v>0.15010000000000001</v>
      </c>
      <c r="K444" s="65">
        <v>77</v>
      </c>
      <c r="L444" s="65">
        <v>258</v>
      </c>
      <c r="M444" s="61">
        <v>114</v>
      </c>
      <c r="N444" s="41">
        <f t="shared" si="169"/>
        <v>29.844999999999999</v>
      </c>
      <c r="O444" s="41">
        <f t="shared" si="170"/>
        <v>44.186</v>
      </c>
      <c r="P444" s="3">
        <v>570</v>
      </c>
      <c r="Q444" s="3">
        <v>571</v>
      </c>
      <c r="R444" s="3">
        <v>610</v>
      </c>
      <c r="S444" s="3">
        <v>582</v>
      </c>
      <c r="T444" s="75">
        <v>473</v>
      </c>
      <c r="U444" s="74">
        <f t="shared" si="171"/>
        <v>610</v>
      </c>
      <c r="V444" s="42">
        <f t="shared" si="172"/>
        <v>25.74</v>
      </c>
      <c r="W444" s="68">
        <v>190578</v>
      </c>
      <c r="X444" s="69">
        <v>287266</v>
      </c>
      <c r="Y444" s="8">
        <v>1.1387330752111593</v>
      </c>
      <c r="Z444" s="37">
        <f t="shared" si="173"/>
        <v>415.37389999999999</v>
      </c>
      <c r="AA444" s="65">
        <f t="shared" si="174"/>
        <v>0</v>
      </c>
      <c r="AB444" s="34">
        <f t="shared" si="175"/>
        <v>0.43202299999999999</v>
      </c>
      <c r="AC444" s="34" t="str">
        <f t="shared" si="176"/>
        <v/>
      </c>
      <c r="AD444" s="65" t="str">
        <f t="shared" si="177"/>
        <v/>
      </c>
      <c r="AE444" s="65">
        <f t="shared" si="178"/>
        <v>539.55099999999993</v>
      </c>
      <c r="AF444" s="65">
        <f t="shared" si="179"/>
        <v>539.55099999999993</v>
      </c>
      <c r="AG444" s="65">
        <f t="shared" si="195"/>
        <v>0</v>
      </c>
      <c r="AH444" s="34" t="str">
        <f t="shared" si="180"/>
        <v/>
      </c>
      <c r="AI444" s="34" t="str">
        <f t="shared" si="181"/>
        <v/>
      </c>
      <c r="AJ444" s="65" t="str">
        <f t="shared" si="182"/>
        <v/>
      </c>
      <c r="AK444" s="37" t="str">
        <f t="shared" si="183"/>
        <v/>
      </c>
      <c r="AL444" s="14">
        <f t="shared" si="184"/>
        <v>539.54999999999995</v>
      </c>
      <c r="AM444" s="42">
        <f t="shared" si="185"/>
        <v>601.9</v>
      </c>
      <c r="AN444" s="60">
        <f t="shared" si="186"/>
        <v>190327</v>
      </c>
      <c r="AO444" s="43">
        <f t="shared" si="187"/>
        <v>4.6442910472681925E-2</v>
      </c>
      <c r="AP444" s="66">
        <f t="shared" si="188"/>
        <v>1823.0700076946564</v>
      </c>
      <c r="AQ444" s="18">
        <v>0</v>
      </c>
      <c r="AR444" s="66">
        <f t="shared" si="189"/>
        <v>152896</v>
      </c>
      <c r="AS444" s="38">
        <f t="shared" si="190"/>
        <v>4530</v>
      </c>
      <c r="AT444" s="38">
        <f t="shared" si="191"/>
        <v>14363.300000000001</v>
      </c>
      <c r="AU444" s="66">
        <f t="shared" si="192"/>
        <v>146543</v>
      </c>
      <c r="AV444" s="20">
        <f t="shared" si="193"/>
        <v>152896</v>
      </c>
      <c r="AX444" s="65">
        <f t="shared" si="194"/>
        <v>1</v>
      </c>
    </row>
    <row r="445" spans="1:50" ht="15" customHeight="1">
      <c r="A445" s="2">
        <v>47</v>
      </c>
      <c r="B445" s="2">
        <v>400</v>
      </c>
      <c r="C445" s="1" t="s">
        <v>186</v>
      </c>
      <c r="D445" s="35">
        <v>54587</v>
      </c>
      <c r="E445" s="66">
        <v>0</v>
      </c>
      <c r="F445" s="7">
        <v>350</v>
      </c>
      <c r="G445" s="66">
        <v>355</v>
      </c>
      <c r="H445" s="63">
        <v>2.5</v>
      </c>
      <c r="I445" s="65">
        <v>64</v>
      </c>
      <c r="J445" s="73">
        <f t="shared" si="168"/>
        <v>0.18029999999999999</v>
      </c>
      <c r="K445" s="65">
        <v>35</v>
      </c>
      <c r="L445" s="65">
        <v>162</v>
      </c>
      <c r="M445" s="61">
        <v>35</v>
      </c>
      <c r="N445" s="41">
        <f t="shared" si="169"/>
        <v>21.604900000000001</v>
      </c>
      <c r="O445" s="41">
        <f t="shared" si="170"/>
        <v>21.604900000000001</v>
      </c>
      <c r="P445" s="3">
        <v>361</v>
      </c>
      <c r="Q445" s="3">
        <v>282</v>
      </c>
      <c r="R445" s="3">
        <v>252</v>
      </c>
      <c r="S445" s="3">
        <v>276</v>
      </c>
      <c r="T445" s="75">
        <v>350</v>
      </c>
      <c r="U445" s="74">
        <f t="shared" si="171"/>
        <v>361</v>
      </c>
      <c r="V445" s="42">
        <f t="shared" si="172"/>
        <v>1.66</v>
      </c>
      <c r="W445" s="68">
        <v>238115</v>
      </c>
      <c r="X445" s="69">
        <v>87502</v>
      </c>
      <c r="Y445" s="8">
        <v>2.1481095665308101</v>
      </c>
      <c r="Z445" s="37">
        <f t="shared" si="173"/>
        <v>162.934</v>
      </c>
      <c r="AA445" s="65">
        <f t="shared" si="174"/>
        <v>0</v>
      </c>
      <c r="AB445" s="34">
        <f t="shared" si="175"/>
        <v>0.43202299999999999</v>
      </c>
      <c r="AC445" s="34" t="str">
        <f t="shared" si="176"/>
        <v/>
      </c>
      <c r="AD445" s="65" t="str">
        <f t="shared" si="177"/>
        <v/>
      </c>
      <c r="AE445" s="65">
        <f t="shared" si="178"/>
        <v>503.58499999999998</v>
      </c>
      <c r="AF445" s="65">
        <f t="shared" si="179"/>
        <v>503.58499999999998</v>
      </c>
      <c r="AG445" s="65">
        <f t="shared" si="195"/>
        <v>0</v>
      </c>
      <c r="AH445" s="34" t="str">
        <f t="shared" si="180"/>
        <v/>
      </c>
      <c r="AI445" s="34" t="str">
        <f t="shared" si="181"/>
        <v/>
      </c>
      <c r="AJ445" s="65" t="str">
        <f t="shared" si="182"/>
        <v/>
      </c>
      <c r="AK445" s="37" t="str">
        <f t="shared" si="183"/>
        <v/>
      </c>
      <c r="AL445" s="14">
        <f t="shared" si="184"/>
        <v>503.59</v>
      </c>
      <c r="AM445" s="42">
        <f t="shared" si="185"/>
        <v>561.78</v>
      </c>
      <c r="AN445" s="60">
        <f t="shared" si="186"/>
        <v>96561</v>
      </c>
      <c r="AO445" s="43">
        <f t="shared" si="187"/>
        <v>4.6442910472681925E-2</v>
      </c>
      <c r="AP445" s="66">
        <f t="shared" si="188"/>
        <v>1949.3947241803512</v>
      </c>
      <c r="AQ445" s="18">
        <v>0</v>
      </c>
      <c r="AR445" s="66">
        <f t="shared" si="189"/>
        <v>56536</v>
      </c>
      <c r="AS445" s="38">
        <f t="shared" si="190"/>
        <v>3550</v>
      </c>
      <c r="AT445" s="38">
        <f t="shared" si="191"/>
        <v>4375.1000000000004</v>
      </c>
      <c r="AU445" s="66">
        <f t="shared" si="192"/>
        <v>51037</v>
      </c>
      <c r="AV445" s="20">
        <f t="shared" si="193"/>
        <v>56536</v>
      </c>
      <c r="AX445" s="65">
        <f t="shared" si="194"/>
        <v>1</v>
      </c>
    </row>
    <row r="446" spans="1:50" ht="15" customHeight="1">
      <c r="A446" s="2">
        <v>47</v>
      </c>
      <c r="B446" s="2">
        <v>500</v>
      </c>
      <c r="C446" s="1" t="s">
        <v>187</v>
      </c>
      <c r="D446" s="35">
        <v>409347</v>
      </c>
      <c r="E446" s="66">
        <v>0</v>
      </c>
      <c r="F446" s="7">
        <v>1469</v>
      </c>
      <c r="G446" s="66">
        <v>1470</v>
      </c>
      <c r="H446" s="63">
        <v>2.4249999999999998</v>
      </c>
      <c r="I446" s="65">
        <v>886</v>
      </c>
      <c r="J446" s="73">
        <f t="shared" si="168"/>
        <v>0.60270000000000001</v>
      </c>
      <c r="K446" s="65">
        <v>156</v>
      </c>
      <c r="L446" s="65">
        <v>607</v>
      </c>
      <c r="M446" s="61">
        <v>155</v>
      </c>
      <c r="N446" s="41">
        <f t="shared" si="169"/>
        <v>25.700200000000002</v>
      </c>
      <c r="O446" s="41">
        <f t="shared" si="170"/>
        <v>25.535400000000003</v>
      </c>
      <c r="P446" s="3">
        <v>1058</v>
      </c>
      <c r="Q446" s="3">
        <v>1066</v>
      </c>
      <c r="R446" s="3">
        <v>1082</v>
      </c>
      <c r="S446" s="3">
        <v>1233</v>
      </c>
      <c r="T446" s="74">
        <v>1469</v>
      </c>
      <c r="U446" s="74">
        <f t="shared" si="171"/>
        <v>1469</v>
      </c>
      <c r="V446" s="42">
        <f t="shared" si="172"/>
        <v>0</v>
      </c>
      <c r="W446" s="68">
        <v>924629</v>
      </c>
      <c r="X446" s="69">
        <v>752006</v>
      </c>
      <c r="Y446" s="8">
        <v>1.7171789985127344</v>
      </c>
      <c r="Z446" s="37">
        <f t="shared" si="173"/>
        <v>855.47280000000001</v>
      </c>
      <c r="AA446" s="65">
        <f t="shared" si="174"/>
        <v>0</v>
      </c>
      <c r="AB446" s="34">
        <f t="shared" si="175"/>
        <v>0.43202299999999999</v>
      </c>
      <c r="AC446" s="34" t="str">
        <f t="shared" si="176"/>
        <v/>
      </c>
      <c r="AD446" s="65" t="str">
        <f t="shared" si="177"/>
        <v/>
      </c>
      <c r="AE446" s="65">
        <f t="shared" si="178"/>
        <v>912.79</v>
      </c>
      <c r="AF446" s="65">
        <f t="shared" si="179"/>
        <v>630</v>
      </c>
      <c r="AG446" s="65">
        <f t="shared" si="195"/>
        <v>0</v>
      </c>
      <c r="AH446" s="34" t="str">
        <f t="shared" si="180"/>
        <v/>
      </c>
      <c r="AI446" s="34" t="str">
        <f t="shared" si="181"/>
        <v/>
      </c>
      <c r="AJ446" s="65" t="str">
        <f t="shared" si="182"/>
        <v/>
      </c>
      <c r="AK446" s="37" t="str">
        <f t="shared" si="183"/>
        <v/>
      </c>
      <c r="AL446" s="14">
        <f t="shared" si="184"/>
        <v>630</v>
      </c>
      <c r="AM446" s="42">
        <f t="shared" si="185"/>
        <v>702.8</v>
      </c>
      <c r="AN446" s="60">
        <f t="shared" si="186"/>
        <v>633655</v>
      </c>
      <c r="AO446" s="43">
        <f t="shared" si="187"/>
        <v>4.6442910472681925E-2</v>
      </c>
      <c r="AP446" s="66">
        <f t="shared" si="188"/>
        <v>10417.516362306338</v>
      </c>
      <c r="AQ446" s="18">
        <v>0</v>
      </c>
      <c r="AR446" s="66">
        <f t="shared" si="189"/>
        <v>419765</v>
      </c>
      <c r="AS446" s="38">
        <f t="shared" si="190"/>
        <v>14700</v>
      </c>
      <c r="AT446" s="38">
        <f t="shared" si="191"/>
        <v>37600.300000000003</v>
      </c>
      <c r="AU446" s="66">
        <f t="shared" si="192"/>
        <v>394647</v>
      </c>
      <c r="AV446" s="20">
        <f t="shared" si="193"/>
        <v>419765</v>
      </c>
      <c r="AX446" s="65">
        <f t="shared" si="194"/>
        <v>1</v>
      </c>
    </row>
    <row r="447" spans="1:50" ht="15" customHeight="1">
      <c r="A447" s="2">
        <v>47</v>
      </c>
      <c r="B447" s="2">
        <v>700</v>
      </c>
      <c r="C447" s="1" t="s">
        <v>322</v>
      </c>
      <c r="D447" s="35">
        <v>212423</v>
      </c>
      <c r="E447" s="66">
        <v>0</v>
      </c>
      <c r="F447" s="7">
        <v>635</v>
      </c>
      <c r="G447" s="66">
        <v>620</v>
      </c>
      <c r="H447" s="63">
        <v>2.34</v>
      </c>
      <c r="I447" s="65">
        <v>179</v>
      </c>
      <c r="J447" s="73">
        <f t="shared" si="168"/>
        <v>0.28870000000000001</v>
      </c>
      <c r="K447" s="65">
        <v>68</v>
      </c>
      <c r="L447" s="65">
        <v>266</v>
      </c>
      <c r="M447" s="61">
        <v>84</v>
      </c>
      <c r="N447" s="41">
        <f t="shared" si="169"/>
        <v>25.5639</v>
      </c>
      <c r="O447" s="41">
        <f t="shared" si="170"/>
        <v>31.578899999999997</v>
      </c>
      <c r="P447" s="3">
        <v>531</v>
      </c>
      <c r="Q447" s="3">
        <v>596</v>
      </c>
      <c r="R447" s="3">
        <v>547</v>
      </c>
      <c r="S447" s="3">
        <v>608</v>
      </c>
      <c r="T447" s="75">
        <v>635</v>
      </c>
      <c r="U447" s="74">
        <f t="shared" si="171"/>
        <v>635</v>
      </c>
      <c r="V447" s="42">
        <f t="shared" si="172"/>
        <v>2.36</v>
      </c>
      <c r="W447" s="68">
        <v>189421</v>
      </c>
      <c r="X447" s="69">
        <v>204835</v>
      </c>
      <c r="Y447" s="8">
        <v>0.73748913122377402</v>
      </c>
      <c r="Z447" s="37">
        <f t="shared" si="173"/>
        <v>861.02959999999996</v>
      </c>
      <c r="AA447" s="65">
        <f t="shared" si="174"/>
        <v>0</v>
      </c>
      <c r="AB447" s="34">
        <f t="shared" si="175"/>
        <v>0.43202299999999999</v>
      </c>
      <c r="AC447" s="34" t="str">
        <f t="shared" si="176"/>
        <v/>
      </c>
      <c r="AD447" s="65" t="str">
        <f t="shared" si="177"/>
        <v/>
      </c>
      <c r="AE447" s="65">
        <f t="shared" si="178"/>
        <v>600.84</v>
      </c>
      <c r="AF447" s="65">
        <f t="shared" si="179"/>
        <v>600.84</v>
      </c>
      <c r="AG447" s="65">
        <f t="shared" si="195"/>
        <v>0</v>
      </c>
      <c r="AH447" s="34" t="str">
        <f t="shared" si="180"/>
        <v/>
      </c>
      <c r="AI447" s="34" t="str">
        <f t="shared" si="181"/>
        <v/>
      </c>
      <c r="AJ447" s="65" t="str">
        <f t="shared" si="182"/>
        <v/>
      </c>
      <c r="AK447" s="37" t="str">
        <f t="shared" si="183"/>
        <v/>
      </c>
      <c r="AL447" s="14">
        <f t="shared" si="184"/>
        <v>600.84</v>
      </c>
      <c r="AM447" s="42">
        <f t="shared" si="185"/>
        <v>670.27</v>
      </c>
      <c r="AN447" s="60">
        <f t="shared" si="186"/>
        <v>333733</v>
      </c>
      <c r="AO447" s="43">
        <f t="shared" si="187"/>
        <v>4.6442910472681925E-2</v>
      </c>
      <c r="AP447" s="66">
        <f t="shared" si="188"/>
        <v>5633.9894694410441</v>
      </c>
      <c r="AQ447" s="18">
        <v>0</v>
      </c>
      <c r="AR447" s="66">
        <f t="shared" si="189"/>
        <v>218057</v>
      </c>
      <c r="AS447" s="38">
        <f t="shared" si="190"/>
        <v>6200</v>
      </c>
      <c r="AT447" s="38">
        <f t="shared" si="191"/>
        <v>10241.75</v>
      </c>
      <c r="AU447" s="66">
        <f t="shared" si="192"/>
        <v>206223</v>
      </c>
      <c r="AV447" s="20">
        <f t="shared" si="193"/>
        <v>218057</v>
      </c>
      <c r="AX447" s="65">
        <f t="shared" si="194"/>
        <v>1</v>
      </c>
    </row>
    <row r="448" spans="1:50" ht="15" customHeight="1">
      <c r="A448" s="2">
        <v>47</v>
      </c>
      <c r="B448" s="2">
        <v>800</v>
      </c>
      <c r="C448" s="1" t="s">
        <v>459</v>
      </c>
      <c r="D448" s="35">
        <v>2025247</v>
      </c>
      <c r="E448" s="66">
        <v>0</v>
      </c>
      <c r="F448" s="7">
        <v>6726</v>
      </c>
      <c r="G448" s="66">
        <v>6763</v>
      </c>
      <c r="H448" s="63">
        <v>2.3180000000000001</v>
      </c>
      <c r="I448" s="65">
        <v>3824</v>
      </c>
      <c r="J448" s="73">
        <f t="shared" si="168"/>
        <v>0.56540000000000001</v>
      </c>
      <c r="K448" s="65">
        <v>593</v>
      </c>
      <c r="L448" s="65">
        <v>2970</v>
      </c>
      <c r="M448" s="61">
        <v>939</v>
      </c>
      <c r="N448" s="41">
        <f t="shared" si="169"/>
        <v>19.9663</v>
      </c>
      <c r="O448" s="41">
        <f t="shared" si="170"/>
        <v>31.616199999999999</v>
      </c>
      <c r="P448" s="3">
        <v>5262</v>
      </c>
      <c r="Q448" s="3">
        <v>5904</v>
      </c>
      <c r="R448" s="3">
        <v>6041</v>
      </c>
      <c r="S448" s="3">
        <v>6562</v>
      </c>
      <c r="T448" s="74">
        <v>6726</v>
      </c>
      <c r="U448" s="74">
        <f t="shared" si="171"/>
        <v>6726</v>
      </c>
      <c r="V448" s="42">
        <f t="shared" si="172"/>
        <v>0</v>
      </c>
      <c r="W448" s="68">
        <v>4288444</v>
      </c>
      <c r="X448" s="69">
        <v>2672275</v>
      </c>
      <c r="Y448" s="8">
        <v>5.399647411493798</v>
      </c>
      <c r="Z448" s="37">
        <f t="shared" si="173"/>
        <v>1245.6369</v>
      </c>
      <c r="AA448" s="65">
        <f t="shared" si="174"/>
        <v>0</v>
      </c>
      <c r="AB448" s="34">
        <f t="shared" si="175"/>
        <v>0.43202299999999999</v>
      </c>
      <c r="AC448" s="34" t="str">
        <f t="shared" si="176"/>
        <v/>
      </c>
      <c r="AD448" s="65" t="str">
        <f t="shared" si="177"/>
        <v/>
      </c>
      <c r="AE448" s="65" t="str">
        <f t="shared" si="178"/>
        <v/>
      </c>
      <c r="AF448" s="65" t="str">
        <f t="shared" si="179"/>
        <v/>
      </c>
      <c r="AG448" s="65">
        <f t="shared" si="195"/>
        <v>630.58685976999993</v>
      </c>
      <c r="AH448" s="34" t="str">
        <f t="shared" si="180"/>
        <v/>
      </c>
      <c r="AI448" s="34" t="str">
        <f t="shared" si="181"/>
        <v/>
      </c>
      <c r="AJ448" s="65" t="str">
        <f t="shared" si="182"/>
        <v/>
      </c>
      <c r="AK448" s="37" t="str">
        <f t="shared" si="183"/>
        <v/>
      </c>
      <c r="AL448" s="14">
        <f t="shared" si="184"/>
        <v>630.59</v>
      </c>
      <c r="AM448" s="42">
        <f t="shared" si="185"/>
        <v>703.46</v>
      </c>
      <c r="AN448" s="60">
        <f t="shared" si="186"/>
        <v>2904794</v>
      </c>
      <c r="AO448" s="43">
        <f t="shared" si="187"/>
        <v>4.6442910472681925E-2</v>
      </c>
      <c r="AP448" s="66">
        <f t="shared" si="188"/>
        <v>40848.722577515968</v>
      </c>
      <c r="AQ448" s="18">
        <v>0</v>
      </c>
      <c r="AR448" s="66">
        <f t="shared" si="189"/>
        <v>2066096</v>
      </c>
      <c r="AS448" s="38">
        <f t="shared" si="190"/>
        <v>67630</v>
      </c>
      <c r="AT448" s="38">
        <f t="shared" si="191"/>
        <v>133613.75</v>
      </c>
      <c r="AU448" s="66">
        <f t="shared" si="192"/>
        <v>1957617</v>
      </c>
      <c r="AV448" s="20">
        <f t="shared" si="193"/>
        <v>2066096</v>
      </c>
      <c r="AX448" s="65">
        <f t="shared" si="194"/>
        <v>1</v>
      </c>
    </row>
    <row r="449" spans="1:50" ht="15" customHeight="1">
      <c r="A449" s="2">
        <v>47</v>
      </c>
      <c r="B449" s="2">
        <v>900</v>
      </c>
      <c r="C449" s="1" t="s">
        <v>807</v>
      </c>
      <c r="D449" s="35">
        <v>318877</v>
      </c>
      <c r="E449" s="66">
        <v>0</v>
      </c>
      <c r="F449" s="7">
        <v>962</v>
      </c>
      <c r="G449" s="66">
        <v>956</v>
      </c>
      <c r="H449" s="63">
        <v>2.2509999999999999</v>
      </c>
      <c r="I449" s="65">
        <v>398</v>
      </c>
      <c r="J449" s="73">
        <f t="shared" si="168"/>
        <v>0.4163</v>
      </c>
      <c r="K449" s="65">
        <v>94</v>
      </c>
      <c r="L449" s="65">
        <v>433</v>
      </c>
      <c r="M449" s="61">
        <v>130</v>
      </c>
      <c r="N449" s="41">
        <f t="shared" si="169"/>
        <v>21.709</v>
      </c>
      <c r="O449" s="41">
        <f t="shared" si="170"/>
        <v>30.023100000000003</v>
      </c>
      <c r="P449" s="3">
        <v>785</v>
      </c>
      <c r="Q449" s="3">
        <v>757</v>
      </c>
      <c r="R449" s="3">
        <v>849</v>
      </c>
      <c r="S449" s="3">
        <v>880</v>
      </c>
      <c r="T449" s="75">
        <v>962</v>
      </c>
      <c r="U449" s="74">
        <f t="shared" si="171"/>
        <v>962</v>
      </c>
      <c r="V449" s="42">
        <f t="shared" si="172"/>
        <v>0.62</v>
      </c>
      <c r="W449" s="68">
        <v>547272</v>
      </c>
      <c r="X449" s="69">
        <v>542052</v>
      </c>
      <c r="Y449" s="8">
        <v>0.70680868019465726</v>
      </c>
      <c r="Z449" s="37">
        <f t="shared" si="173"/>
        <v>1361.0472</v>
      </c>
      <c r="AA449" s="65">
        <f t="shared" si="174"/>
        <v>0</v>
      </c>
      <c r="AB449" s="34">
        <f t="shared" si="175"/>
        <v>0.43202299999999999</v>
      </c>
      <c r="AC449" s="34" t="str">
        <f t="shared" si="176"/>
        <v/>
      </c>
      <c r="AD449" s="65" t="str">
        <f t="shared" si="177"/>
        <v/>
      </c>
      <c r="AE449" s="65">
        <f t="shared" si="178"/>
        <v>724.15200000000004</v>
      </c>
      <c r="AF449" s="65">
        <f t="shared" si="179"/>
        <v>630</v>
      </c>
      <c r="AG449" s="65">
        <f t="shared" si="195"/>
        <v>0</v>
      </c>
      <c r="AH449" s="34" t="str">
        <f t="shared" si="180"/>
        <v/>
      </c>
      <c r="AI449" s="34" t="str">
        <f t="shared" si="181"/>
        <v/>
      </c>
      <c r="AJ449" s="65" t="str">
        <f t="shared" si="182"/>
        <v/>
      </c>
      <c r="AK449" s="37" t="str">
        <f t="shared" si="183"/>
        <v/>
      </c>
      <c r="AL449" s="14">
        <f t="shared" si="184"/>
        <v>630</v>
      </c>
      <c r="AM449" s="42">
        <f t="shared" si="185"/>
        <v>702.8</v>
      </c>
      <c r="AN449" s="60">
        <f t="shared" si="186"/>
        <v>435443</v>
      </c>
      <c r="AO449" s="43">
        <f t="shared" si="187"/>
        <v>4.6442910472681925E-2</v>
      </c>
      <c r="AP449" s="66">
        <f t="shared" si="188"/>
        <v>5413.6643021586415</v>
      </c>
      <c r="AQ449" s="18">
        <v>0</v>
      </c>
      <c r="AR449" s="66">
        <f t="shared" si="189"/>
        <v>324291</v>
      </c>
      <c r="AS449" s="38">
        <f t="shared" si="190"/>
        <v>9560</v>
      </c>
      <c r="AT449" s="38">
        <f t="shared" si="191"/>
        <v>27102.600000000002</v>
      </c>
      <c r="AU449" s="66">
        <f t="shared" si="192"/>
        <v>309317</v>
      </c>
      <c r="AV449" s="20">
        <f t="shared" si="193"/>
        <v>324291</v>
      </c>
      <c r="AX449" s="65">
        <f t="shared" si="194"/>
        <v>1</v>
      </c>
    </row>
    <row r="450" spans="1:50" ht="15" customHeight="1">
      <c r="A450" s="2">
        <v>47</v>
      </c>
      <c r="B450" s="2">
        <v>1000</v>
      </c>
      <c r="C450" s="1" t="s">
        <v>417</v>
      </c>
      <c r="D450" s="35">
        <v>22773</v>
      </c>
      <c r="E450" s="66">
        <v>0</v>
      </c>
      <c r="F450" s="7">
        <v>161</v>
      </c>
      <c r="G450" s="66">
        <v>155</v>
      </c>
      <c r="H450" s="63">
        <v>2.5830000000000002</v>
      </c>
      <c r="I450" s="65"/>
      <c r="J450" s="73">
        <f t="shared" si="168"/>
        <v>0</v>
      </c>
      <c r="K450" s="65">
        <v>30</v>
      </c>
      <c r="L450" s="65">
        <v>68</v>
      </c>
      <c r="M450" s="61">
        <v>17</v>
      </c>
      <c r="N450" s="41">
        <f t="shared" si="169"/>
        <v>44.117600000000003</v>
      </c>
      <c r="O450" s="41">
        <f t="shared" si="170"/>
        <v>25</v>
      </c>
      <c r="P450" s="3">
        <v>115</v>
      </c>
      <c r="Q450" s="3">
        <v>141</v>
      </c>
      <c r="R450" s="3">
        <v>131</v>
      </c>
      <c r="S450" s="3">
        <v>120</v>
      </c>
      <c r="T450" s="75">
        <v>161</v>
      </c>
      <c r="U450" s="74">
        <f t="shared" si="171"/>
        <v>161</v>
      </c>
      <c r="V450" s="42">
        <f t="shared" si="172"/>
        <v>3.73</v>
      </c>
      <c r="W450" s="68">
        <v>66741</v>
      </c>
      <c r="X450" s="69">
        <v>21148</v>
      </c>
      <c r="Y450" s="8">
        <v>0.56231380222611071</v>
      </c>
      <c r="Z450" s="37">
        <f t="shared" si="173"/>
        <v>286.31700000000001</v>
      </c>
      <c r="AA450" s="65">
        <f t="shared" si="174"/>
        <v>0</v>
      </c>
      <c r="AB450" s="34">
        <f t="shared" si="175"/>
        <v>0.43202299999999999</v>
      </c>
      <c r="AC450" s="34" t="str">
        <f t="shared" si="176"/>
        <v/>
      </c>
      <c r="AD450" s="65" t="str">
        <f t="shared" si="177"/>
        <v/>
      </c>
      <c r="AE450" s="65">
        <f t="shared" si="178"/>
        <v>430.185</v>
      </c>
      <c r="AF450" s="65">
        <f t="shared" si="179"/>
        <v>430.185</v>
      </c>
      <c r="AG450" s="65">
        <f t="shared" si="195"/>
        <v>0</v>
      </c>
      <c r="AH450" s="34" t="str">
        <f t="shared" si="180"/>
        <v/>
      </c>
      <c r="AI450" s="34" t="str">
        <f t="shared" si="181"/>
        <v/>
      </c>
      <c r="AJ450" s="65" t="str">
        <f t="shared" si="182"/>
        <v/>
      </c>
      <c r="AK450" s="37" t="str">
        <f t="shared" si="183"/>
        <v/>
      </c>
      <c r="AL450" s="14">
        <f t="shared" si="184"/>
        <v>430.19</v>
      </c>
      <c r="AM450" s="42">
        <f t="shared" si="185"/>
        <v>479.9</v>
      </c>
      <c r="AN450" s="60">
        <f t="shared" si="186"/>
        <v>45551</v>
      </c>
      <c r="AO450" s="43">
        <f t="shared" si="187"/>
        <v>4.6442910472681925E-2</v>
      </c>
      <c r="AP450" s="66">
        <f t="shared" si="188"/>
        <v>1057.8766147467488</v>
      </c>
      <c r="AQ450" s="18">
        <v>0</v>
      </c>
      <c r="AR450" s="66">
        <f t="shared" si="189"/>
        <v>23831</v>
      </c>
      <c r="AS450" s="38">
        <f t="shared" si="190"/>
        <v>1550</v>
      </c>
      <c r="AT450" s="38">
        <f t="shared" si="191"/>
        <v>1057.4000000000001</v>
      </c>
      <c r="AU450" s="66">
        <f t="shared" si="192"/>
        <v>21716</v>
      </c>
      <c r="AV450" s="20">
        <f t="shared" si="193"/>
        <v>23831</v>
      </c>
      <c r="AX450" s="65">
        <f t="shared" si="194"/>
        <v>1</v>
      </c>
    </row>
    <row r="451" spans="1:50" ht="15" customHeight="1">
      <c r="A451" s="2">
        <v>47</v>
      </c>
      <c r="B451" s="2">
        <v>6700</v>
      </c>
      <c r="C451" s="1" t="s">
        <v>225</v>
      </c>
      <c r="D451" s="35">
        <v>319252</v>
      </c>
      <c r="E451" s="66">
        <v>0</v>
      </c>
      <c r="F451" s="7">
        <v>1042</v>
      </c>
      <c r="G451" s="66">
        <v>1044</v>
      </c>
      <c r="H451" s="63">
        <v>2.3839999999999999</v>
      </c>
      <c r="I451" s="65">
        <v>526</v>
      </c>
      <c r="J451" s="73">
        <f t="shared" si="168"/>
        <v>0.50380000000000003</v>
      </c>
      <c r="K451" s="65">
        <v>148</v>
      </c>
      <c r="L451" s="65">
        <v>514</v>
      </c>
      <c r="M451" s="61">
        <v>83</v>
      </c>
      <c r="N451" s="41">
        <f t="shared" si="169"/>
        <v>28.793800000000005</v>
      </c>
      <c r="O451" s="41">
        <f t="shared" si="170"/>
        <v>16.1479</v>
      </c>
      <c r="P451" s="3">
        <v>776</v>
      </c>
      <c r="Q451" s="3">
        <v>763</v>
      </c>
      <c r="R451" s="3">
        <v>732</v>
      </c>
      <c r="S451" s="3">
        <v>866</v>
      </c>
      <c r="T451" s="74">
        <v>1042</v>
      </c>
      <c r="U451" s="74">
        <f t="shared" si="171"/>
        <v>1042</v>
      </c>
      <c r="V451" s="42">
        <f t="shared" si="172"/>
        <v>0</v>
      </c>
      <c r="W451" s="68">
        <v>520099</v>
      </c>
      <c r="X451" s="69">
        <v>565012</v>
      </c>
      <c r="Y451" s="8">
        <v>1.2198017905874468</v>
      </c>
      <c r="Z451" s="37">
        <f t="shared" si="173"/>
        <v>854.23710000000005</v>
      </c>
      <c r="AA451" s="65">
        <f t="shared" si="174"/>
        <v>0</v>
      </c>
      <c r="AB451" s="34">
        <f t="shared" si="175"/>
        <v>0.43202299999999999</v>
      </c>
      <c r="AC451" s="34" t="str">
        <f t="shared" si="176"/>
        <v/>
      </c>
      <c r="AD451" s="65" t="str">
        <f t="shared" si="177"/>
        <v/>
      </c>
      <c r="AE451" s="65">
        <f t="shared" si="178"/>
        <v>756.44799999999998</v>
      </c>
      <c r="AF451" s="65">
        <f t="shared" si="179"/>
        <v>630</v>
      </c>
      <c r="AG451" s="65">
        <f t="shared" si="195"/>
        <v>0</v>
      </c>
      <c r="AH451" s="34" t="str">
        <f t="shared" si="180"/>
        <v/>
      </c>
      <c r="AI451" s="34" t="str">
        <f t="shared" si="181"/>
        <v/>
      </c>
      <c r="AJ451" s="65" t="str">
        <f t="shared" si="182"/>
        <v/>
      </c>
      <c r="AK451" s="37" t="str">
        <f t="shared" si="183"/>
        <v/>
      </c>
      <c r="AL451" s="14">
        <f t="shared" si="184"/>
        <v>630</v>
      </c>
      <c r="AM451" s="42">
        <f t="shared" si="185"/>
        <v>702.8</v>
      </c>
      <c r="AN451" s="60">
        <f t="shared" si="186"/>
        <v>509028</v>
      </c>
      <c r="AO451" s="43">
        <f t="shared" si="187"/>
        <v>4.6442910472681925E-2</v>
      </c>
      <c r="AP451" s="66">
        <f t="shared" si="188"/>
        <v>8813.7497778636844</v>
      </c>
      <c r="AQ451" s="18">
        <v>0</v>
      </c>
      <c r="AR451" s="66">
        <f t="shared" si="189"/>
        <v>328066</v>
      </c>
      <c r="AS451" s="38">
        <f t="shared" si="190"/>
        <v>10440</v>
      </c>
      <c r="AT451" s="38">
        <f t="shared" si="191"/>
        <v>28250.600000000002</v>
      </c>
      <c r="AU451" s="66">
        <f t="shared" si="192"/>
        <v>308812</v>
      </c>
      <c r="AV451" s="20">
        <f t="shared" si="193"/>
        <v>328066</v>
      </c>
      <c r="AX451" s="65">
        <f t="shared" si="194"/>
        <v>1</v>
      </c>
    </row>
    <row r="452" spans="1:50" ht="15" customHeight="1">
      <c r="A452" s="2">
        <v>48</v>
      </c>
      <c r="B452" s="2">
        <v>100</v>
      </c>
      <c r="C452" s="1" t="s">
        <v>79</v>
      </c>
      <c r="D452" s="35">
        <v>18528</v>
      </c>
      <c r="E452" s="66">
        <v>0</v>
      </c>
      <c r="F452" s="7">
        <v>106</v>
      </c>
      <c r="G452" s="66">
        <v>108</v>
      </c>
      <c r="H452" s="63">
        <v>2.298</v>
      </c>
      <c r="I452" s="65">
        <v>71</v>
      </c>
      <c r="J452" s="73">
        <f t="shared" si="168"/>
        <v>0.65739999999999998</v>
      </c>
      <c r="K452" s="65">
        <v>18</v>
      </c>
      <c r="L452" s="65">
        <v>46</v>
      </c>
      <c r="M452" s="61">
        <v>9</v>
      </c>
      <c r="N452" s="41">
        <f t="shared" si="169"/>
        <v>39.130400000000002</v>
      </c>
      <c r="O452" s="41">
        <f t="shared" si="170"/>
        <v>19.565200000000001</v>
      </c>
      <c r="P452" s="3">
        <v>105</v>
      </c>
      <c r="Q452" s="3">
        <v>105</v>
      </c>
      <c r="R452" s="3">
        <v>115</v>
      </c>
      <c r="S452" s="3">
        <v>106</v>
      </c>
      <c r="T452" s="75">
        <v>106</v>
      </c>
      <c r="U452" s="74">
        <f t="shared" si="171"/>
        <v>115</v>
      </c>
      <c r="V452" s="42">
        <f t="shared" si="172"/>
        <v>6.09</v>
      </c>
      <c r="W452" s="68">
        <v>42413</v>
      </c>
      <c r="X452" s="69">
        <v>26211</v>
      </c>
      <c r="Y452" s="8">
        <v>0.14620299399070574</v>
      </c>
      <c r="Z452" s="37">
        <f t="shared" si="173"/>
        <v>725.01940000000002</v>
      </c>
      <c r="AA452" s="65">
        <f t="shared" si="174"/>
        <v>0</v>
      </c>
      <c r="AB452" s="34">
        <f t="shared" si="175"/>
        <v>0.43202299999999999</v>
      </c>
      <c r="AC452" s="34" t="str">
        <f t="shared" si="176"/>
        <v/>
      </c>
      <c r="AD452" s="65" t="str">
        <f t="shared" si="177"/>
        <v/>
      </c>
      <c r="AE452" s="65">
        <f t="shared" si="178"/>
        <v>412.93599999999998</v>
      </c>
      <c r="AF452" s="65">
        <f t="shared" si="179"/>
        <v>412.93599999999998</v>
      </c>
      <c r="AG452" s="65">
        <f t="shared" si="195"/>
        <v>0</v>
      </c>
      <c r="AH452" s="34" t="str">
        <f t="shared" si="180"/>
        <v/>
      </c>
      <c r="AI452" s="34" t="str">
        <f t="shared" si="181"/>
        <v/>
      </c>
      <c r="AJ452" s="65" t="str">
        <f t="shared" si="182"/>
        <v/>
      </c>
      <c r="AK452" s="37" t="str">
        <f t="shared" si="183"/>
        <v/>
      </c>
      <c r="AL452" s="14">
        <f t="shared" si="184"/>
        <v>412.94</v>
      </c>
      <c r="AM452" s="42">
        <f t="shared" si="185"/>
        <v>460.66</v>
      </c>
      <c r="AN452" s="60">
        <f t="shared" si="186"/>
        <v>31428</v>
      </c>
      <c r="AO452" s="43">
        <f t="shared" si="187"/>
        <v>4.6442910472681925E-2</v>
      </c>
      <c r="AP452" s="66">
        <f t="shared" si="188"/>
        <v>599.11354509759678</v>
      </c>
      <c r="AQ452" s="18">
        <v>0</v>
      </c>
      <c r="AR452" s="66">
        <f t="shared" si="189"/>
        <v>19127</v>
      </c>
      <c r="AS452" s="38">
        <f t="shared" si="190"/>
        <v>1080</v>
      </c>
      <c r="AT452" s="38">
        <f t="shared" si="191"/>
        <v>1310.5500000000002</v>
      </c>
      <c r="AU452" s="66">
        <f t="shared" si="192"/>
        <v>17448</v>
      </c>
      <c r="AV452" s="20">
        <f t="shared" si="193"/>
        <v>19127</v>
      </c>
      <c r="AX452" s="65">
        <f t="shared" si="194"/>
        <v>1</v>
      </c>
    </row>
    <row r="453" spans="1:50" ht="15" customHeight="1">
      <c r="A453" s="2">
        <v>48</v>
      </c>
      <c r="B453" s="2">
        <v>200</v>
      </c>
      <c r="C453" s="1" t="s">
        <v>272</v>
      </c>
      <c r="D453" s="35">
        <v>113129</v>
      </c>
      <c r="E453" s="66">
        <v>0</v>
      </c>
      <c r="F453" s="7">
        <v>533</v>
      </c>
      <c r="G453" s="66">
        <v>528</v>
      </c>
      <c r="H453" s="63">
        <v>2.601</v>
      </c>
      <c r="I453" s="65">
        <v>254</v>
      </c>
      <c r="J453" s="73">
        <f t="shared" si="168"/>
        <v>0.48110000000000003</v>
      </c>
      <c r="K453" s="65">
        <v>66</v>
      </c>
      <c r="L453" s="65">
        <v>241</v>
      </c>
      <c r="M453" s="61">
        <v>19</v>
      </c>
      <c r="N453" s="41">
        <f t="shared" si="169"/>
        <v>27.385900000000003</v>
      </c>
      <c r="O453" s="41">
        <f t="shared" si="170"/>
        <v>7.8838000000000008</v>
      </c>
      <c r="P453" s="3">
        <v>273</v>
      </c>
      <c r="Q453" s="3">
        <v>283</v>
      </c>
      <c r="R453" s="3">
        <v>354</v>
      </c>
      <c r="S453" s="3">
        <v>389</v>
      </c>
      <c r="T453" s="75">
        <v>533</v>
      </c>
      <c r="U453" s="74">
        <f t="shared" si="171"/>
        <v>533</v>
      </c>
      <c r="V453" s="42">
        <f t="shared" si="172"/>
        <v>0.94</v>
      </c>
      <c r="W453" s="68">
        <v>286593</v>
      </c>
      <c r="X453" s="69">
        <v>125788</v>
      </c>
      <c r="Y453" s="8">
        <v>1.4321050908343977</v>
      </c>
      <c r="Z453" s="37">
        <f t="shared" si="173"/>
        <v>372.17939999999999</v>
      </c>
      <c r="AA453" s="65">
        <f t="shared" si="174"/>
        <v>0</v>
      </c>
      <c r="AB453" s="34">
        <f t="shared" si="175"/>
        <v>0.43202299999999999</v>
      </c>
      <c r="AC453" s="34" t="str">
        <f t="shared" si="176"/>
        <v/>
      </c>
      <c r="AD453" s="65" t="str">
        <f t="shared" si="177"/>
        <v/>
      </c>
      <c r="AE453" s="65">
        <f t="shared" si="178"/>
        <v>567.07600000000002</v>
      </c>
      <c r="AF453" s="65">
        <f t="shared" si="179"/>
        <v>567.07600000000002</v>
      </c>
      <c r="AG453" s="65">
        <f t="shared" si="195"/>
        <v>0</v>
      </c>
      <c r="AH453" s="34" t="str">
        <f t="shared" si="180"/>
        <v/>
      </c>
      <c r="AI453" s="34" t="str">
        <f t="shared" si="181"/>
        <v/>
      </c>
      <c r="AJ453" s="65" t="str">
        <f t="shared" si="182"/>
        <v/>
      </c>
      <c r="AK453" s="37" t="str">
        <f t="shared" si="183"/>
        <v/>
      </c>
      <c r="AL453" s="14">
        <f t="shared" si="184"/>
        <v>567.08000000000004</v>
      </c>
      <c r="AM453" s="42">
        <f t="shared" si="185"/>
        <v>632.61</v>
      </c>
      <c r="AN453" s="60">
        <f t="shared" si="186"/>
        <v>210203</v>
      </c>
      <c r="AO453" s="43">
        <f t="shared" si="187"/>
        <v>4.6442910472681925E-2</v>
      </c>
      <c r="AP453" s="66">
        <f t="shared" si="188"/>
        <v>4508.3990912251256</v>
      </c>
      <c r="AQ453" s="18">
        <v>0</v>
      </c>
      <c r="AR453" s="66">
        <f t="shared" si="189"/>
        <v>117637</v>
      </c>
      <c r="AS453" s="38">
        <f t="shared" si="190"/>
        <v>5280</v>
      </c>
      <c r="AT453" s="38">
        <f t="shared" si="191"/>
        <v>6289.4000000000005</v>
      </c>
      <c r="AU453" s="66">
        <f t="shared" si="192"/>
        <v>107849</v>
      </c>
      <c r="AV453" s="20">
        <f t="shared" si="193"/>
        <v>117637</v>
      </c>
      <c r="AX453" s="65">
        <f t="shared" si="194"/>
        <v>1</v>
      </c>
    </row>
    <row r="454" spans="1:50" ht="15" customHeight="1">
      <c r="A454" s="2">
        <v>48</v>
      </c>
      <c r="B454" s="2">
        <v>300</v>
      </c>
      <c r="C454" s="1" t="s">
        <v>389</v>
      </c>
      <c r="D454" s="35">
        <v>64681</v>
      </c>
      <c r="E454" s="66">
        <v>0</v>
      </c>
      <c r="F454" s="7">
        <v>751</v>
      </c>
      <c r="G454" s="66">
        <v>779</v>
      </c>
      <c r="H454" s="63">
        <v>2.1230000000000002</v>
      </c>
      <c r="I454" s="65">
        <v>431</v>
      </c>
      <c r="J454" s="73">
        <f t="shared" si="168"/>
        <v>0.55330000000000001</v>
      </c>
      <c r="K454" s="65">
        <v>98</v>
      </c>
      <c r="L454" s="65">
        <v>541</v>
      </c>
      <c r="M454" s="61">
        <v>117</v>
      </c>
      <c r="N454" s="41">
        <f t="shared" si="169"/>
        <v>18.114599999999999</v>
      </c>
      <c r="O454" s="41">
        <f t="shared" si="170"/>
        <v>21.6266</v>
      </c>
      <c r="P454" s="3">
        <v>551</v>
      </c>
      <c r="Q454" s="3">
        <v>573</v>
      </c>
      <c r="R454" s="3">
        <v>566</v>
      </c>
      <c r="S454" s="3">
        <v>707</v>
      </c>
      <c r="T454" s="75">
        <v>751</v>
      </c>
      <c r="U454" s="74">
        <f t="shared" si="171"/>
        <v>751</v>
      </c>
      <c r="V454" s="42">
        <f t="shared" si="172"/>
        <v>0</v>
      </c>
      <c r="W454" s="68">
        <v>849358</v>
      </c>
      <c r="X454" s="69">
        <v>584036</v>
      </c>
      <c r="Y454" s="8">
        <v>2.555728443529468</v>
      </c>
      <c r="Z454" s="37">
        <f t="shared" si="173"/>
        <v>293.84969999999998</v>
      </c>
      <c r="AA454" s="65">
        <f t="shared" si="174"/>
        <v>0</v>
      </c>
      <c r="AB454" s="34">
        <f t="shared" si="175"/>
        <v>0.43202299999999999</v>
      </c>
      <c r="AC454" s="34" t="str">
        <f t="shared" si="176"/>
        <v/>
      </c>
      <c r="AD454" s="65" t="str">
        <f t="shared" si="177"/>
        <v/>
      </c>
      <c r="AE454" s="65">
        <f t="shared" si="178"/>
        <v>659.19299999999998</v>
      </c>
      <c r="AF454" s="65">
        <f t="shared" si="179"/>
        <v>630</v>
      </c>
      <c r="AG454" s="65">
        <f t="shared" si="195"/>
        <v>0</v>
      </c>
      <c r="AH454" s="34" t="str">
        <f t="shared" si="180"/>
        <v/>
      </c>
      <c r="AI454" s="34" t="str">
        <f t="shared" si="181"/>
        <v/>
      </c>
      <c r="AJ454" s="65" t="str">
        <f t="shared" si="182"/>
        <v/>
      </c>
      <c r="AK454" s="37" t="str">
        <f t="shared" si="183"/>
        <v/>
      </c>
      <c r="AL454" s="14">
        <f t="shared" si="184"/>
        <v>630</v>
      </c>
      <c r="AM454" s="42">
        <f t="shared" si="185"/>
        <v>702.8</v>
      </c>
      <c r="AN454" s="60">
        <f t="shared" si="186"/>
        <v>180539</v>
      </c>
      <c r="AO454" s="43">
        <f t="shared" si="187"/>
        <v>4.6442910472681925E-2</v>
      </c>
      <c r="AP454" s="66">
        <f t="shared" si="188"/>
        <v>5380.7827215439829</v>
      </c>
      <c r="AQ454" s="18">
        <v>0</v>
      </c>
      <c r="AR454" s="66">
        <f t="shared" si="189"/>
        <v>70062</v>
      </c>
      <c r="AS454" s="38">
        <f t="shared" si="190"/>
        <v>7790</v>
      </c>
      <c r="AT454" s="38">
        <f t="shared" si="191"/>
        <v>29201.800000000003</v>
      </c>
      <c r="AU454" s="66">
        <f t="shared" si="192"/>
        <v>56891</v>
      </c>
      <c r="AV454" s="20">
        <f t="shared" si="193"/>
        <v>70062</v>
      </c>
      <c r="AX454" s="65">
        <f t="shared" si="194"/>
        <v>1</v>
      </c>
    </row>
    <row r="455" spans="1:50" ht="15" customHeight="1">
      <c r="A455" s="2">
        <v>48</v>
      </c>
      <c r="B455" s="2">
        <v>500</v>
      </c>
      <c r="C455" s="1" t="s">
        <v>515</v>
      </c>
      <c r="D455" s="35">
        <v>886716</v>
      </c>
      <c r="E455" s="66">
        <v>0</v>
      </c>
      <c r="F455" s="7">
        <v>2946</v>
      </c>
      <c r="G455" s="66">
        <v>2895</v>
      </c>
      <c r="H455" s="63">
        <v>2.077</v>
      </c>
      <c r="I455" s="65">
        <v>1908</v>
      </c>
      <c r="J455" s="73">
        <f t="shared" si="168"/>
        <v>0.65910000000000002</v>
      </c>
      <c r="K455" s="65">
        <v>317</v>
      </c>
      <c r="L455" s="65">
        <v>1388</v>
      </c>
      <c r="M455" s="61">
        <v>358</v>
      </c>
      <c r="N455" s="41">
        <f t="shared" si="169"/>
        <v>22.8386</v>
      </c>
      <c r="O455" s="41">
        <f t="shared" si="170"/>
        <v>25.7925</v>
      </c>
      <c r="P455" s="3">
        <v>1940</v>
      </c>
      <c r="Q455" s="3">
        <v>2104</v>
      </c>
      <c r="R455" s="3">
        <v>2182</v>
      </c>
      <c r="S455" s="3">
        <v>2580</v>
      </c>
      <c r="T455" s="74">
        <v>2946</v>
      </c>
      <c r="U455" s="74">
        <f t="shared" si="171"/>
        <v>2946</v>
      </c>
      <c r="V455" s="42">
        <f t="shared" si="172"/>
        <v>1.73</v>
      </c>
      <c r="W455" s="68">
        <v>1423646</v>
      </c>
      <c r="X455" s="69">
        <v>961292</v>
      </c>
      <c r="Y455" s="8">
        <v>3.4125463129558899</v>
      </c>
      <c r="Z455" s="37">
        <f t="shared" si="173"/>
        <v>863.28499999999997</v>
      </c>
      <c r="AA455" s="65">
        <f t="shared" si="174"/>
        <v>0</v>
      </c>
      <c r="AB455" s="34">
        <f t="shared" si="175"/>
        <v>0.43202299999999999</v>
      </c>
      <c r="AC455" s="34">
        <f t="shared" si="176"/>
        <v>0.79</v>
      </c>
      <c r="AD455" s="65" t="str">
        <f t="shared" si="177"/>
        <v/>
      </c>
      <c r="AE455" s="65" t="str">
        <f t="shared" si="178"/>
        <v/>
      </c>
      <c r="AF455" s="65" t="str">
        <f t="shared" si="179"/>
        <v/>
      </c>
      <c r="AG455" s="65">
        <f t="shared" si="195"/>
        <v>689.98703673999989</v>
      </c>
      <c r="AH455" s="34" t="str">
        <f t="shared" si="180"/>
        <v/>
      </c>
      <c r="AI455" s="34">
        <f t="shared" si="181"/>
        <v>677.38975902459993</v>
      </c>
      <c r="AJ455" s="65" t="str">
        <f t="shared" si="182"/>
        <v/>
      </c>
      <c r="AK455" s="37">
        <f t="shared" si="183"/>
        <v>1</v>
      </c>
      <c r="AL455" s="14">
        <f t="shared" si="184"/>
        <v>677.39</v>
      </c>
      <c r="AM455" s="42">
        <f t="shared" si="185"/>
        <v>755.66</v>
      </c>
      <c r="AN455" s="60">
        <f t="shared" si="186"/>
        <v>1572588</v>
      </c>
      <c r="AO455" s="43">
        <f t="shared" si="187"/>
        <v>4.6442910472681925E-2</v>
      </c>
      <c r="AP455" s="66">
        <f t="shared" si="188"/>
        <v>31853.891891719297</v>
      </c>
      <c r="AQ455" s="18">
        <v>0</v>
      </c>
      <c r="AR455" s="66">
        <f t="shared" si="189"/>
        <v>918570</v>
      </c>
      <c r="AS455" s="38">
        <f t="shared" si="190"/>
        <v>28950</v>
      </c>
      <c r="AT455" s="38">
        <f t="shared" si="191"/>
        <v>48064.600000000006</v>
      </c>
      <c r="AU455" s="66">
        <f t="shared" si="192"/>
        <v>857766</v>
      </c>
      <c r="AV455" s="20">
        <f t="shared" si="193"/>
        <v>918570</v>
      </c>
      <c r="AX455" s="65">
        <f t="shared" si="194"/>
        <v>1</v>
      </c>
    </row>
    <row r="456" spans="1:50" ht="15" customHeight="1">
      <c r="A456" s="2">
        <v>48</v>
      </c>
      <c r="B456" s="2">
        <v>600</v>
      </c>
      <c r="C456" s="1" t="s">
        <v>591</v>
      </c>
      <c r="D456" s="35">
        <v>294243</v>
      </c>
      <c r="E456" s="66">
        <v>0</v>
      </c>
      <c r="F456" s="7">
        <v>878</v>
      </c>
      <c r="G456" s="66">
        <v>860</v>
      </c>
      <c r="H456" s="63">
        <v>2.0459999999999998</v>
      </c>
      <c r="I456" s="65">
        <v>685</v>
      </c>
      <c r="J456" s="73">
        <f t="shared" si="168"/>
        <v>0.79649999999999999</v>
      </c>
      <c r="K456" s="65">
        <v>93</v>
      </c>
      <c r="L456" s="65">
        <v>422</v>
      </c>
      <c r="M456" s="61">
        <v>93</v>
      </c>
      <c r="N456" s="41">
        <f t="shared" si="169"/>
        <v>22.0379</v>
      </c>
      <c r="O456" s="41">
        <f t="shared" si="170"/>
        <v>22.0379</v>
      </c>
      <c r="P456" s="3">
        <v>670</v>
      </c>
      <c r="Q456" s="3">
        <v>691</v>
      </c>
      <c r="R456" s="3">
        <v>676</v>
      </c>
      <c r="S456" s="3">
        <v>847</v>
      </c>
      <c r="T456" s="75">
        <v>878</v>
      </c>
      <c r="U456" s="74">
        <f t="shared" si="171"/>
        <v>878</v>
      </c>
      <c r="V456" s="42">
        <f t="shared" si="172"/>
        <v>2.0499999999999998</v>
      </c>
      <c r="W456" s="68">
        <v>420603</v>
      </c>
      <c r="X456" s="69">
        <v>360017</v>
      </c>
      <c r="Y456" s="8">
        <v>0.97164272575780275</v>
      </c>
      <c r="Z456" s="37">
        <f t="shared" si="173"/>
        <v>903.62429999999995</v>
      </c>
      <c r="AA456" s="65">
        <f t="shared" si="174"/>
        <v>0</v>
      </c>
      <c r="AB456" s="34">
        <f t="shared" si="175"/>
        <v>0.43202299999999999</v>
      </c>
      <c r="AC456" s="34" t="str">
        <f t="shared" si="176"/>
        <v/>
      </c>
      <c r="AD456" s="65" t="str">
        <f t="shared" si="177"/>
        <v/>
      </c>
      <c r="AE456" s="65">
        <f t="shared" si="178"/>
        <v>688.92000000000007</v>
      </c>
      <c r="AF456" s="65">
        <f t="shared" si="179"/>
        <v>630</v>
      </c>
      <c r="AG456" s="65">
        <f t="shared" si="195"/>
        <v>0</v>
      </c>
      <c r="AH456" s="34" t="str">
        <f t="shared" si="180"/>
        <v/>
      </c>
      <c r="AI456" s="34" t="str">
        <f t="shared" si="181"/>
        <v/>
      </c>
      <c r="AJ456" s="65" t="str">
        <f t="shared" si="182"/>
        <v/>
      </c>
      <c r="AK456" s="37" t="str">
        <f t="shared" si="183"/>
        <v/>
      </c>
      <c r="AL456" s="14">
        <f t="shared" si="184"/>
        <v>630</v>
      </c>
      <c r="AM456" s="42">
        <f t="shared" si="185"/>
        <v>702.8</v>
      </c>
      <c r="AN456" s="60">
        <f t="shared" si="186"/>
        <v>422698</v>
      </c>
      <c r="AO456" s="43">
        <f t="shared" si="187"/>
        <v>4.6442910472681925E-2</v>
      </c>
      <c r="AP456" s="66">
        <f t="shared" si="188"/>
        <v>5965.8240647683569</v>
      </c>
      <c r="AQ456" s="18">
        <v>0</v>
      </c>
      <c r="AR456" s="66">
        <f t="shared" si="189"/>
        <v>300209</v>
      </c>
      <c r="AS456" s="38">
        <f t="shared" si="190"/>
        <v>8600</v>
      </c>
      <c r="AT456" s="38">
        <f t="shared" si="191"/>
        <v>18000.850000000002</v>
      </c>
      <c r="AU456" s="66">
        <f t="shared" si="192"/>
        <v>285643</v>
      </c>
      <c r="AV456" s="20">
        <f t="shared" si="193"/>
        <v>300209</v>
      </c>
      <c r="AX456" s="65">
        <f t="shared" si="194"/>
        <v>1</v>
      </c>
    </row>
    <row r="457" spans="1:50" ht="15" customHeight="1">
      <c r="A457" s="2">
        <v>48</v>
      </c>
      <c r="B457" s="2">
        <v>700</v>
      </c>
      <c r="C457" s="1" t="s">
        <v>608</v>
      </c>
      <c r="D457" s="35">
        <v>36324</v>
      </c>
      <c r="E457" s="66">
        <v>0</v>
      </c>
      <c r="F457" s="7">
        <v>242</v>
      </c>
      <c r="G457" s="66">
        <v>234</v>
      </c>
      <c r="H457" s="63">
        <v>2.786</v>
      </c>
      <c r="I457" s="65">
        <v>61</v>
      </c>
      <c r="J457" s="73">
        <f t="shared" si="168"/>
        <v>0.26069999999999999</v>
      </c>
      <c r="K457" s="65">
        <v>27</v>
      </c>
      <c r="L457" s="65">
        <v>110</v>
      </c>
      <c r="M457" s="61">
        <v>50</v>
      </c>
      <c r="N457" s="41">
        <f t="shared" si="169"/>
        <v>24.545500000000001</v>
      </c>
      <c r="O457" s="41">
        <f t="shared" si="170"/>
        <v>45.454499999999996</v>
      </c>
      <c r="P457" s="3">
        <v>187</v>
      </c>
      <c r="Q457" s="3">
        <v>174</v>
      </c>
      <c r="R457" s="3">
        <v>178</v>
      </c>
      <c r="S457" s="3">
        <v>163</v>
      </c>
      <c r="T457" s="75">
        <v>242</v>
      </c>
      <c r="U457" s="74">
        <f t="shared" si="171"/>
        <v>242</v>
      </c>
      <c r="V457" s="42">
        <f t="shared" si="172"/>
        <v>3.31</v>
      </c>
      <c r="W457" s="68">
        <v>107814</v>
      </c>
      <c r="X457" s="69">
        <v>39570</v>
      </c>
      <c r="Y457" s="8">
        <v>0.90988761337890367</v>
      </c>
      <c r="Z457" s="37">
        <f t="shared" si="173"/>
        <v>265.96690000000001</v>
      </c>
      <c r="AA457" s="65">
        <f t="shared" si="174"/>
        <v>0</v>
      </c>
      <c r="AB457" s="34">
        <f t="shared" si="175"/>
        <v>0.43202299999999999</v>
      </c>
      <c r="AC457" s="34" t="str">
        <f t="shared" si="176"/>
        <v/>
      </c>
      <c r="AD457" s="65" t="str">
        <f t="shared" si="177"/>
        <v/>
      </c>
      <c r="AE457" s="65">
        <f t="shared" si="178"/>
        <v>459.178</v>
      </c>
      <c r="AF457" s="65">
        <f t="shared" si="179"/>
        <v>459.178</v>
      </c>
      <c r="AG457" s="65">
        <f t="shared" si="195"/>
        <v>0</v>
      </c>
      <c r="AH457" s="34" t="str">
        <f t="shared" si="180"/>
        <v/>
      </c>
      <c r="AI457" s="34" t="str">
        <f t="shared" si="181"/>
        <v/>
      </c>
      <c r="AJ457" s="65" t="str">
        <f t="shared" si="182"/>
        <v/>
      </c>
      <c r="AK457" s="37" t="str">
        <f t="shared" si="183"/>
        <v/>
      </c>
      <c r="AL457" s="14">
        <f t="shared" si="184"/>
        <v>459.18</v>
      </c>
      <c r="AM457" s="42">
        <f t="shared" si="185"/>
        <v>512.24</v>
      </c>
      <c r="AN457" s="60">
        <f t="shared" si="186"/>
        <v>73286</v>
      </c>
      <c r="AO457" s="43">
        <f t="shared" si="187"/>
        <v>4.6442910472681925E-2</v>
      </c>
      <c r="AP457" s="66">
        <f t="shared" si="188"/>
        <v>1716.6228568912693</v>
      </c>
      <c r="AQ457" s="18">
        <v>0</v>
      </c>
      <c r="AR457" s="66">
        <f t="shared" si="189"/>
        <v>38041</v>
      </c>
      <c r="AS457" s="38">
        <f t="shared" si="190"/>
        <v>2340</v>
      </c>
      <c r="AT457" s="38">
        <f t="shared" si="191"/>
        <v>1978.5</v>
      </c>
      <c r="AU457" s="66">
        <f t="shared" si="192"/>
        <v>34346</v>
      </c>
      <c r="AV457" s="20">
        <f t="shared" si="193"/>
        <v>38041</v>
      </c>
      <c r="AX457" s="65">
        <f t="shared" si="194"/>
        <v>1</v>
      </c>
    </row>
    <row r="458" spans="1:50" ht="15" customHeight="1">
      <c r="A458" s="2">
        <v>48</v>
      </c>
      <c r="B458" s="2">
        <v>900</v>
      </c>
      <c r="C458" s="1" t="s">
        <v>792</v>
      </c>
      <c r="D458" s="35">
        <v>0</v>
      </c>
      <c r="E458" s="66">
        <v>0</v>
      </c>
      <c r="F458" s="7">
        <v>206</v>
      </c>
      <c r="G458" s="66">
        <v>221</v>
      </c>
      <c r="H458" s="63">
        <v>2.0089999999999999</v>
      </c>
      <c r="I458" s="65">
        <v>75</v>
      </c>
      <c r="J458" s="73">
        <f t="shared" si="168"/>
        <v>0.33939999999999998</v>
      </c>
      <c r="K458" s="65">
        <v>41</v>
      </c>
      <c r="L458" s="65">
        <v>204</v>
      </c>
      <c r="M458" s="61">
        <v>35</v>
      </c>
      <c r="N458" s="41">
        <f t="shared" si="169"/>
        <v>20.097999999999999</v>
      </c>
      <c r="O458" s="41">
        <f t="shared" si="170"/>
        <v>17.1569</v>
      </c>
      <c r="P458" s="3">
        <v>208</v>
      </c>
      <c r="Q458" s="3">
        <v>271</v>
      </c>
      <c r="R458" s="3">
        <v>197</v>
      </c>
      <c r="S458" s="3">
        <v>314</v>
      </c>
      <c r="T458" s="75">
        <v>206</v>
      </c>
      <c r="U458" s="74">
        <f t="shared" si="171"/>
        <v>314</v>
      </c>
      <c r="V458" s="42">
        <f t="shared" si="172"/>
        <v>29.62</v>
      </c>
      <c r="W458" s="68">
        <v>454058</v>
      </c>
      <c r="X458" s="69">
        <v>247017</v>
      </c>
      <c r="Y458" s="8">
        <v>0.96684115910961754</v>
      </c>
      <c r="Z458" s="37">
        <f t="shared" si="173"/>
        <v>213.065</v>
      </c>
      <c r="AA458" s="65">
        <f t="shared" si="174"/>
        <v>0</v>
      </c>
      <c r="AB458" s="34">
        <f t="shared" si="175"/>
        <v>0.43202299999999999</v>
      </c>
      <c r="AC458" s="34" t="str">
        <f t="shared" si="176"/>
        <v/>
      </c>
      <c r="AD458" s="65" t="str">
        <f t="shared" si="177"/>
        <v/>
      </c>
      <c r="AE458" s="65">
        <f t="shared" si="178"/>
        <v>454.40699999999998</v>
      </c>
      <c r="AF458" s="65">
        <f t="shared" si="179"/>
        <v>454.40699999999998</v>
      </c>
      <c r="AG458" s="65">
        <f t="shared" si="195"/>
        <v>0</v>
      </c>
      <c r="AH458" s="34" t="str">
        <f t="shared" si="180"/>
        <v/>
      </c>
      <c r="AI458" s="34" t="str">
        <f t="shared" si="181"/>
        <v/>
      </c>
      <c r="AJ458" s="65" t="str">
        <f t="shared" si="182"/>
        <v/>
      </c>
      <c r="AK458" s="37" t="str">
        <f t="shared" si="183"/>
        <v/>
      </c>
      <c r="AL458" s="14">
        <f t="shared" si="184"/>
        <v>454.41</v>
      </c>
      <c r="AM458" s="42">
        <f t="shared" si="185"/>
        <v>506.92</v>
      </c>
      <c r="AN458" s="60">
        <f t="shared" si="186"/>
        <v>0</v>
      </c>
      <c r="AO458" s="43">
        <f t="shared" si="187"/>
        <v>4.6442910472681925E-2</v>
      </c>
      <c r="AP458" s="66">
        <f t="shared" si="188"/>
        <v>0</v>
      </c>
      <c r="AQ458" s="18">
        <v>0</v>
      </c>
      <c r="AR458" s="66">
        <f t="shared" si="189"/>
        <v>0</v>
      </c>
      <c r="AS458" s="38">
        <f t="shared" si="190"/>
        <v>2210</v>
      </c>
      <c r="AT458" s="38">
        <f t="shared" si="191"/>
        <v>12350.85</v>
      </c>
      <c r="AU458" s="66">
        <f t="shared" si="192"/>
        <v>-2210</v>
      </c>
      <c r="AV458" s="20">
        <f t="shared" si="193"/>
        <v>0</v>
      </c>
      <c r="AX458" s="65">
        <f t="shared" si="194"/>
        <v>0</v>
      </c>
    </row>
    <row r="459" spans="1:50" ht="15" customHeight="1">
      <c r="A459" s="2">
        <v>48</v>
      </c>
      <c r="B459" s="2">
        <v>9600</v>
      </c>
      <c r="C459" s="1" t="s">
        <v>629</v>
      </c>
      <c r="D459" s="35">
        <v>973987</v>
      </c>
      <c r="E459" s="66">
        <v>0</v>
      </c>
      <c r="F459" s="7">
        <v>4698</v>
      </c>
      <c r="G459" s="66">
        <v>4755</v>
      </c>
      <c r="H459" s="63">
        <v>2.2869999999999999</v>
      </c>
      <c r="I459" s="65">
        <v>4246</v>
      </c>
      <c r="J459" s="73">
        <f t="shared" si="168"/>
        <v>0.89300000000000002</v>
      </c>
      <c r="K459" s="65">
        <v>579</v>
      </c>
      <c r="L459" s="65">
        <v>1998</v>
      </c>
      <c r="M459" s="61">
        <v>442</v>
      </c>
      <c r="N459" s="41">
        <f t="shared" si="169"/>
        <v>28.978999999999999</v>
      </c>
      <c r="O459" s="41">
        <f t="shared" si="170"/>
        <v>22.1221</v>
      </c>
      <c r="P459" s="3">
        <v>2531</v>
      </c>
      <c r="Q459" s="3">
        <v>3146</v>
      </c>
      <c r="R459" s="3">
        <v>3719</v>
      </c>
      <c r="S459" s="3">
        <v>3933</v>
      </c>
      <c r="T459" s="74">
        <v>4698</v>
      </c>
      <c r="U459" s="74">
        <f t="shared" si="171"/>
        <v>4698</v>
      </c>
      <c r="V459" s="42">
        <f t="shared" si="172"/>
        <v>0</v>
      </c>
      <c r="W459" s="68">
        <v>3717063</v>
      </c>
      <c r="X459" s="69">
        <v>2457998</v>
      </c>
      <c r="Y459" s="8">
        <v>5.176677652560552</v>
      </c>
      <c r="Z459" s="37">
        <f t="shared" si="173"/>
        <v>907.53189999999995</v>
      </c>
      <c r="AA459" s="65">
        <f t="shared" si="174"/>
        <v>0</v>
      </c>
      <c r="AB459" s="34">
        <f t="shared" si="175"/>
        <v>0.43202299999999999</v>
      </c>
      <c r="AC459" s="34" t="str">
        <f t="shared" si="176"/>
        <v/>
      </c>
      <c r="AD459" s="65" t="str">
        <f t="shared" si="177"/>
        <v/>
      </c>
      <c r="AE459" s="65" t="str">
        <f t="shared" si="178"/>
        <v/>
      </c>
      <c r="AF459" s="65" t="str">
        <f t="shared" si="179"/>
        <v/>
      </c>
      <c r="AG459" s="65">
        <f t="shared" si="195"/>
        <v>684.59619370000007</v>
      </c>
      <c r="AH459" s="34" t="str">
        <f t="shared" si="180"/>
        <v/>
      </c>
      <c r="AI459" s="34" t="str">
        <f t="shared" si="181"/>
        <v/>
      </c>
      <c r="AJ459" s="65" t="str">
        <f t="shared" si="182"/>
        <v/>
      </c>
      <c r="AK459" s="37" t="str">
        <f t="shared" si="183"/>
        <v/>
      </c>
      <c r="AL459" s="14">
        <f t="shared" si="184"/>
        <v>684.6</v>
      </c>
      <c r="AM459" s="42">
        <f t="shared" si="185"/>
        <v>763.71</v>
      </c>
      <c r="AN459" s="60">
        <f t="shared" si="186"/>
        <v>2025584</v>
      </c>
      <c r="AO459" s="43">
        <f t="shared" si="187"/>
        <v>4.6442910472681925E-2</v>
      </c>
      <c r="AP459" s="66">
        <f t="shared" si="188"/>
        <v>48839.225324340892</v>
      </c>
      <c r="AQ459" s="18">
        <v>0</v>
      </c>
      <c r="AR459" s="66">
        <f t="shared" si="189"/>
        <v>1022826</v>
      </c>
      <c r="AS459" s="38">
        <f t="shared" si="190"/>
        <v>47550</v>
      </c>
      <c r="AT459" s="38">
        <f t="shared" si="191"/>
        <v>122899.90000000001</v>
      </c>
      <c r="AU459" s="66">
        <f t="shared" si="192"/>
        <v>926437</v>
      </c>
      <c r="AV459" s="20">
        <f t="shared" si="193"/>
        <v>1022826</v>
      </c>
      <c r="AX459" s="65">
        <f t="shared" si="194"/>
        <v>1</v>
      </c>
    </row>
    <row r="460" spans="1:50" ht="15" customHeight="1">
      <c r="A460" s="2">
        <v>49</v>
      </c>
      <c r="B460" s="2">
        <v>100</v>
      </c>
      <c r="C460" s="1" t="s">
        <v>82</v>
      </c>
      <c r="D460" s="35">
        <v>57395</v>
      </c>
      <c r="E460" s="66">
        <v>0</v>
      </c>
      <c r="F460" s="7">
        <v>290</v>
      </c>
      <c r="G460" s="66">
        <v>287</v>
      </c>
      <c r="H460" s="63">
        <v>2.54</v>
      </c>
      <c r="I460" s="65">
        <v>34</v>
      </c>
      <c r="J460" s="73">
        <f t="shared" ref="J460:J523" si="196">ROUND(I460/G460,4)</f>
        <v>0.11849999999999999</v>
      </c>
      <c r="K460" s="65">
        <v>56</v>
      </c>
      <c r="L460" s="65">
        <v>120</v>
      </c>
      <c r="M460" s="61">
        <v>26</v>
      </c>
      <c r="N460" s="41">
        <f t="shared" ref="N460:N523" si="197">ROUND(K460/L460,6)*100</f>
        <v>46.666699999999999</v>
      </c>
      <c r="O460" s="41">
        <f t="shared" ref="O460:O523" si="198">ROUND(M460/L460,6)*100</f>
        <v>21.666699999999999</v>
      </c>
      <c r="P460" s="3">
        <v>268</v>
      </c>
      <c r="Q460" s="3">
        <v>276</v>
      </c>
      <c r="R460" s="3">
        <v>260</v>
      </c>
      <c r="S460" s="3">
        <v>260</v>
      </c>
      <c r="T460" s="75">
        <v>290</v>
      </c>
      <c r="U460" s="74">
        <f t="shared" ref="U460:U523" si="199">MAX(P460:T460)</f>
        <v>290</v>
      </c>
      <c r="V460" s="42">
        <f t="shared" ref="V460:V523" si="200">ROUND(IF(100*(1-(G460/U460))&lt;0,0,100*(1-G460/U460)),2)</f>
        <v>1.03</v>
      </c>
      <c r="W460" s="68">
        <v>113248</v>
      </c>
      <c r="X460" s="69">
        <v>48468</v>
      </c>
      <c r="Y460" s="8">
        <v>1.246693807075554</v>
      </c>
      <c r="Z460" s="37">
        <f t="shared" ref="Z460:Z523" si="201">ROUND(T460/Y460,4)</f>
        <v>232.61529999999999</v>
      </c>
      <c r="AA460" s="65">
        <f t="shared" ref="AA460:AA523" si="202">IF((AND(G460&gt;=10000,Z460&lt;150)),100,IF(AND(G460&lt;10000,Z460&lt;30),200,0))</f>
        <v>0</v>
      </c>
      <c r="AB460" s="34">
        <f t="shared" ref="AB460:AB523" si="203">ROUND(X$11/W$11,6)</f>
        <v>0.43202299999999999</v>
      </c>
      <c r="AC460" s="34" t="str">
        <f t="shared" ref="AC460:AC523" si="204">IF(AND(2500&lt;=G460,G460&lt;3000),(G460-2500)*0.002,"")</f>
        <v/>
      </c>
      <c r="AD460" s="65" t="str">
        <f t="shared" ref="AD460:AD523" si="205">IF(AND(10000&lt;=G460,G460&lt;11000),(11000-G460)*0.001,"")</f>
        <v/>
      </c>
      <c r="AE460" s="65">
        <f t="shared" ref="AE460:AE523" si="206">IF(G460&lt;2500, 410+(0.367*MAX(0,(G460-100))+AA460),"")</f>
        <v>478.62900000000002</v>
      </c>
      <c r="AF460" s="65">
        <f t="shared" ref="AF460:AF523" si="207">IF(AND(AE460&lt;&gt;"",AE460&gt;630+AA460),630+AA460,AE460)</f>
        <v>478.62900000000002</v>
      </c>
      <c r="AG460" s="65">
        <f t="shared" si="195"/>
        <v>0</v>
      </c>
      <c r="AH460" s="34" t="str">
        <f t="shared" ref="AH460:AH523" si="208">IF(G460&gt;=10000,1.15*((4.59*N460)+(0.622*O460)+(169.415*J460)+AA460+307.664),"")</f>
        <v/>
      </c>
      <c r="AI460" s="34" t="str">
        <f t="shared" ref="AI460:AI523" si="209">IF(AND(2500&lt;=G460,G460&lt;3000),(AC460*AG460)+(630*(1-AC460)),"")</f>
        <v/>
      </c>
      <c r="AJ460" s="65" t="str">
        <f t="shared" ref="AJ460:AJ523" si="210">IF(AND(10000&lt;=G460,G460&lt;11000),(AD460*AG460)+(AH460*(1-AD460)),"")</f>
        <v/>
      </c>
      <c r="AK460" s="37" t="str">
        <f t="shared" ref="AK460:AK523" si="211">IF(AND(AC460="",AD460=""),"",1)</f>
        <v/>
      </c>
      <c r="AL460" s="14">
        <f t="shared" ref="AL460:AL523" si="212">ROUND(IF(AK460="",MAX(AF460,AG460,AH460),MAX(AI460,AJ460)),2)</f>
        <v>478.63</v>
      </c>
      <c r="AM460" s="42">
        <f t="shared" ref="AM460:AM523" si="213">ROUND(AL460*AM$2,2)</f>
        <v>533.94000000000005</v>
      </c>
      <c r="AN460" s="60">
        <f t="shared" ref="AN460:AN523" si="214">ROUND(IF((AM460*G460)-(W460*AB460)&lt;0,0,(AM460*G460)-(W460*AB460)),0)</f>
        <v>104315</v>
      </c>
      <c r="AO460" s="43">
        <f t="shared" ref="AO460:AO523" si="215">$AO$11</f>
        <v>4.6442910472681925E-2</v>
      </c>
      <c r="AP460" s="66">
        <f t="shared" ref="AP460:AP523" si="216">(AN460-(D460-E460))*AO460</f>
        <v>2179.1013593782359</v>
      </c>
      <c r="AQ460" s="18">
        <v>0</v>
      </c>
      <c r="AR460" s="66">
        <f t="shared" ref="AR460:AR523" si="217">ROUND(MAX(IF((D460-E460)&lt;AN460,D460-E460+AP460+AQ460,AN460+AQ460),0),0)</f>
        <v>59574</v>
      </c>
      <c r="AS460" s="38">
        <f t="shared" ref="AS460:AS523" si="218">10*G460</f>
        <v>2870</v>
      </c>
      <c r="AT460" s="38">
        <f t="shared" ref="AT460:AT523" si="219">0.05*X460</f>
        <v>2423.4</v>
      </c>
      <c r="AU460" s="66">
        <f t="shared" ref="AU460:AU523" si="220">ROUND(MAX(D460-(IF(AND(E460&gt;0,AQ460=0),E460,0))-MIN(AS460:AT460)),0)</f>
        <v>54972</v>
      </c>
      <c r="AV460" s="20">
        <f t="shared" ref="AV460:AV523" si="221">MAX(AR460,AU460)</f>
        <v>59574</v>
      </c>
      <c r="AX460" s="65">
        <f t="shared" ref="AX460:AX523" si="222">IF(AV460&gt;0,1,0)</f>
        <v>1</v>
      </c>
    </row>
    <row r="461" spans="1:50" ht="15" customHeight="1">
      <c r="A461" s="2">
        <v>49</v>
      </c>
      <c r="B461" s="2">
        <v>200</v>
      </c>
      <c r="C461" s="1" t="s">
        <v>104</v>
      </c>
      <c r="D461" s="35">
        <v>36007</v>
      </c>
      <c r="E461" s="66">
        <v>0</v>
      </c>
      <c r="F461" s="7">
        <v>270</v>
      </c>
      <c r="G461" s="66">
        <v>299</v>
      </c>
      <c r="H461" s="63">
        <v>2.8210000000000002</v>
      </c>
      <c r="I461" s="65">
        <v>66</v>
      </c>
      <c r="J461" s="73">
        <f t="shared" si="196"/>
        <v>0.22070000000000001</v>
      </c>
      <c r="K461" s="65">
        <v>14</v>
      </c>
      <c r="L461" s="65">
        <v>110</v>
      </c>
      <c r="M461" s="61">
        <v>26</v>
      </c>
      <c r="N461" s="41">
        <f t="shared" si="197"/>
        <v>12.7273</v>
      </c>
      <c r="O461" s="41">
        <f t="shared" si="198"/>
        <v>23.636399999999998</v>
      </c>
      <c r="P461" s="3">
        <v>158</v>
      </c>
      <c r="Q461" s="3">
        <v>171</v>
      </c>
      <c r="R461" s="3">
        <v>201</v>
      </c>
      <c r="S461" s="3">
        <v>208</v>
      </c>
      <c r="T461" s="75">
        <v>270</v>
      </c>
      <c r="U461" s="74">
        <f t="shared" si="199"/>
        <v>270</v>
      </c>
      <c r="V461" s="42">
        <f t="shared" si="200"/>
        <v>0</v>
      </c>
      <c r="W461" s="68">
        <v>198045</v>
      </c>
      <c r="X461" s="69">
        <v>54999</v>
      </c>
      <c r="Y461" s="8">
        <v>1.0200136062406466</v>
      </c>
      <c r="Z461" s="37">
        <f t="shared" si="201"/>
        <v>264.70240000000001</v>
      </c>
      <c r="AA461" s="65">
        <f t="shared" si="202"/>
        <v>0</v>
      </c>
      <c r="AB461" s="34">
        <f t="shared" si="203"/>
        <v>0.43202299999999999</v>
      </c>
      <c r="AC461" s="34" t="str">
        <f t="shared" si="204"/>
        <v/>
      </c>
      <c r="AD461" s="65" t="str">
        <f t="shared" si="205"/>
        <v/>
      </c>
      <c r="AE461" s="65">
        <f t="shared" si="206"/>
        <v>483.03300000000002</v>
      </c>
      <c r="AF461" s="65">
        <f t="shared" si="207"/>
        <v>483.03300000000002</v>
      </c>
      <c r="AG461" s="65">
        <f t="shared" ref="AG461:AG524" si="223">IF((AND(2500&lt;=G461,G461&lt;11000)),1.15*(572.62+(5.026*N461)-(53.768*H461)+(14.022*V461)+AA461),0)</f>
        <v>0</v>
      </c>
      <c r="AH461" s="34" t="str">
        <f t="shared" si="208"/>
        <v/>
      </c>
      <c r="AI461" s="34" t="str">
        <f t="shared" si="209"/>
        <v/>
      </c>
      <c r="AJ461" s="65" t="str">
        <f t="shared" si="210"/>
        <v/>
      </c>
      <c r="AK461" s="37" t="str">
        <f t="shared" si="211"/>
        <v/>
      </c>
      <c r="AL461" s="14">
        <f t="shared" si="212"/>
        <v>483.03</v>
      </c>
      <c r="AM461" s="42">
        <f t="shared" si="213"/>
        <v>538.84</v>
      </c>
      <c r="AN461" s="60">
        <f t="shared" si="214"/>
        <v>75553</v>
      </c>
      <c r="AO461" s="43">
        <f t="shared" si="215"/>
        <v>4.6442910472681925E-2</v>
      </c>
      <c r="AP461" s="66">
        <f t="shared" si="216"/>
        <v>1836.6313375526795</v>
      </c>
      <c r="AQ461" s="18">
        <v>0</v>
      </c>
      <c r="AR461" s="66">
        <f t="shared" si="217"/>
        <v>37844</v>
      </c>
      <c r="AS461" s="38">
        <f t="shared" si="218"/>
        <v>2990</v>
      </c>
      <c r="AT461" s="38">
        <f t="shared" si="219"/>
        <v>2749.9500000000003</v>
      </c>
      <c r="AU461" s="66">
        <f t="shared" si="220"/>
        <v>33257</v>
      </c>
      <c r="AV461" s="20">
        <f t="shared" si="221"/>
        <v>37844</v>
      </c>
      <c r="AX461" s="65">
        <f t="shared" si="222"/>
        <v>1</v>
      </c>
    </row>
    <row r="462" spans="1:50" ht="15" customHeight="1">
      <c r="A462" s="2">
        <v>49</v>
      </c>
      <c r="B462" s="2">
        <v>300</v>
      </c>
      <c r="C462" s="1" t="s">
        <v>239</v>
      </c>
      <c r="D462" s="35">
        <v>9173</v>
      </c>
      <c r="E462" s="66">
        <v>0</v>
      </c>
      <c r="F462" s="7">
        <v>116</v>
      </c>
      <c r="G462" s="66">
        <v>106</v>
      </c>
      <c r="H462" s="63">
        <v>2.585</v>
      </c>
      <c r="I462" s="65">
        <v>0</v>
      </c>
      <c r="J462" s="73">
        <f t="shared" si="196"/>
        <v>0</v>
      </c>
      <c r="K462" s="65">
        <v>17</v>
      </c>
      <c r="L462" s="65">
        <v>45</v>
      </c>
      <c r="M462" s="61">
        <v>14</v>
      </c>
      <c r="N462" s="41">
        <f t="shared" si="197"/>
        <v>37.777799999999999</v>
      </c>
      <c r="O462" s="41">
        <f t="shared" si="198"/>
        <v>31.111100000000004</v>
      </c>
      <c r="P462" s="3">
        <v>116</v>
      </c>
      <c r="Q462" s="3">
        <v>126</v>
      </c>
      <c r="R462" s="3">
        <v>130</v>
      </c>
      <c r="S462" s="3">
        <v>107</v>
      </c>
      <c r="T462" s="75">
        <v>116</v>
      </c>
      <c r="U462" s="74">
        <f t="shared" si="199"/>
        <v>130</v>
      </c>
      <c r="V462" s="42">
        <f t="shared" si="200"/>
        <v>18.46</v>
      </c>
      <c r="W462" s="68">
        <v>78703</v>
      </c>
      <c r="X462" s="69">
        <v>16786</v>
      </c>
      <c r="Y462" s="8">
        <v>3.4236467504868751</v>
      </c>
      <c r="Z462" s="37">
        <f t="shared" si="201"/>
        <v>33.881999999999998</v>
      </c>
      <c r="AA462" s="65">
        <f t="shared" si="202"/>
        <v>0</v>
      </c>
      <c r="AB462" s="34">
        <f t="shared" si="203"/>
        <v>0.43202299999999999</v>
      </c>
      <c r="AC462" s="34" t="str">
        <f t="shared" si="204"/>
        <v/>
      </c>
      <c r="AD462" s="65" t="str">
        <f t="shared" si="205"/>
        <v/>
      </c>
      <c r="AE462" s="65">
        <f t="shared" si="206"/>
        <v>412.202</v>
      </c>
      <c r="AF462" s="65">
        <f t="shared" si="207"/>
        <v>412.202</v>
      </c>
      <c r="AG462" s="65">
        <f t="shared" si="223"/>
        <v>0</v>
      </c>
      <c r="AH462" s="34" t="str">
        <f t="shared" si="208"/>
        <v/>
      </c>
      <c r="AI462" s="34" t="str">
        <f t="shared" si="209"/>
        <v/>
      </c>
      <c r="AJ462" s="65" t="str">
        <f t="shared" si="210"/>
        <v/>
      </c>
      <c r="AK462" s="37" t="str">
        <f t="shared" si="211"/>
        <v/>
      </c>
      <c r="AL462" s="14">
        <f t="shared" si="212"/>
        <v>412.2</v>
      </c>
      <c r="AM462" s="42">
        <f t="shared" si="213"/>
        <v>459.83</v>
      </c>
      <c r="AN462" s="60">
        <f t="shared" si="214"/>
        <v>14740</v>
      </c>
      <c r="AO462" s="43">
        <f t="shared" si="215"/>
        <v>4.6442910472681925E-2</v>
      </c>
      <c r="AP462" s="66">
        <f t="shared" si="216"/>
        <v>258.54768260142026</v>
      </c>
      <c r="AQ462" s="18">
        <v>0</v>
      </c>
      <c r="AR462" s="66">
        <f t="shared" si="217"/>
        <v>9432</v>
      </c>
      <c r="AS462" s="38">
        <f t="shared" si="218"/>
        <v>1060</v>
      </c>
      <c r="AT462" s="38">
        <f t="shared" si="219"/>
        <v>839.30000000000007</v>
      </c>
      <c r="AU462" s="66">
        <f t="shared" si="220"/>
        <v>8334</v>
      </c>
      <c r="AV462" s="20">
        <f t="shared" si="221"/>
        <v>9432</v>
      </c>
      <c r="AX462" s="65">
        <f t="shared" si="222"/>
        <v>1</v>
      </c>
    </row>
    <row r="463" spans="1:50" ht="15" customHeight="1">
      <c r="A463" s="2">
        <v>49</v>
      </c>
      <c r="B463" s="2">
        <v>400</v>
      </c>
      <c r="C463" s="1" t="s">
        <v>266</v>
      </c>
      <c r="D463" s="35">
        <v>33281</v>
      </c>
      <c r="E463" s="66">
        <v>0</v>
      </c>
      <c r="F463" s="7">
        <v>225</v>
      </c>
      <c r="G463" s="66">
        <v>226</v>
      </c>
      <c r="H463" s="63">
        <v>2.593</v>
      </c>
      <c r="I463" s="65"/>
      <c r="J463" s="73">
        <f t="shared" si="196"/>
        <v>0</v>
      </c>
      <c r="K463" s="65">
        <v>51</v>
      </c>
      <c r="L463" s="65">
        <v>104</v>
      </c>
      <c r="M463" s="61">
        <v>18</v>
      </c>
      <c r="N463" s="41">
        <f t="shared" si="197"/>
        <v>49.038499999999999</v>
      </c>
      <c r="O463" s="41">
        <f t="shared" si="198"/>
        <v>17.307700000000001</v>
      </c>
      <c r="P463" s="3">
        <v>259</v>
      </c>
      <c r="Q463" s="3">
        <v>256</v>
      </c>
      <c r="R463" s="3">
        <v>213</v>
      </c>
      <c r="S463" s="3">
        <v>244</v>
      </c>
      <c r="T463" s="75">
        <v>225</v>
      </c>
      <c r="U463" s="74">
        <f t="shared" si="199"/>
        <v>259</v>
      </c>
      <c r="V463" s="42">
        <f t="shared" si="200"/>
        <v>12.74</v>
      </c>
      <c r="W463" s="68">
        <v>133360</v>
      </c>
      <c r="X463" s="69">
        <v>87006</v>
      </c>
      <c r="Y463" s="8">
        <v>7.0077274489302654</v>
      </c>
      <c r="Z463" s="37">
        <f t="shared" si="201"/>
        <v>32.107399999999998</v>
      </c>
      <c r="AA463" s="65">
        <f t="shared" si="202"/>
        <v>0</v>
      </c>
      <c r="AB463" s="34">
        <f t="shared" si="203"/>
        <v>0.43202299999999999</v>
      </c>
      <c r="AC463" s="34" t="str">
        <f t="shared" si="204"/>
        <v/>
      </c>
      <c r="AD463" s="65" t="str">
        <f t="shared" si="205"/>
        <v/>
      </c>
      <c r="AE463" s="65">
        <f t="shared" si="206"/>
        <v>456.24200000000002</v>
      </c>
      <c r="AF463" s="65">
        <f t="shared" si="207"/>
        <v>456.24200000000002</v>
      </c>
      <c r="AG463" s="65">
        <f t="shared" si="223"/>
        <v>0</v>
      </c>
      <c r="AH463" s="34" t="str">
        <f t="shared" si="208"/>
        <v/>
      </c>
      <c r="AI463" s="34" t="str">
        <f t="shared" si="209"/>
        <v/>
      </c>
      <c r="AJ463" s="65" t="str">
        <f t="shared" si="210"/>
        <v/>
      </c>
      <c r="AK463" s="37" t="str">
        <f t="shared" si="211"/>
        <v/>
      </c>
      <c r="AL463" s="14">
        <f t="shared" si="212"/>
        <v>456.24</v>
      </c>
      <c r="AM463" s="42">
        <f t="shared" si="213"/>
        <v>508.96</v>
      </c>
      <c r="AN463" s="60">
        <f t="shared" si="214"/>
        <v>57410</v>
      </c>
      <c r="AO463" s="43">
        <f t="shared" si="215"/>
        <v>4.6442910472681925E-2</v>
      </c>
      <c r="AP463" s="66">
        <f t="shared" si="216"/>
        <v>1120.6209867953421</v>
      </c>
      <c r="AQ463" s="18">
        <v>0</v>
      </c>
      <c r="AR463" s="66">
        <f t="shared" si="217"/>
        <v>34402</v>
      </c>
      <c r="AS463" s="38">
        <f t="shared" si="218"/>
        <v>2260</v>
      </c>
      <c r="AT463" s="38">
        <f t="shared" si="219"/>
        <v>4350.3</v>
      </c>
      <c r="AU463" s="66">
        <f t="shared" si="220"/>
        <v>31021</v>
      </c>
      <c r="AV463" s="20">
        <f t="shared" si="221"/>
        <v>34402</v>
      </c>
      <c r="AX463" s="65">
        <f t="shared" si="222"/>
        <v>1</v>
      </c>
    </row>
    <row r="464" spans="1:50" ht="15" customHeight="1">
      <c r="A464" s="2">
        <v>49</v>
      </c>
      <c r="B464" s="2">
        <v>500</v>
      </c>
      <c r="C464" s="1" t="s">
        <v>292</v>
      </c>
      <c r="D464" s="35">
        <v>0</v>
      </c>
      <c r="E464" s="66">
        <v>0</v>
      </c>
      <c r="F464" s="7">
        <v>75</v>
      </c>
      <c r="G464" s="66">
        <v>75</v>
      </c>
      <c r="H464" s="63">
        <v>2.2730000000000001</v>
      </c>
      <c r="I464" s="65">
        <v>85</v>
      </c>
      <c r="J464" s="73">
        <f t="shared" si="196"/>
        <v>1.1333</v>
      </c>
      <c r="K464" s="65">
        <v>4</v>
      </c>
      <c r="L464" s="65">
        <v>29</v>
      </c>
      <c r="M464" s="61">
        <v>18</v>
      </c>
      <c r="N464" s="41">
        <f t="shared" si="197"/>
        <v>13.793099999999999</v>
      </c>
      <c r="O464" s="41">
        <f t="shared" si="198"/>
        <v>62.068999999999996</v>
      </c>
      <c r="P464" s="3">
        <v>97</v>
      </c>
      <c r="Q464" s="3">
        <v>83</v>
      </c>
      <c r="R464" s="3">
        <v>85</v>
      </c>
      <c r="S464" s="3">
        <v>71</v>
      </c>
      <c r="T464" s="75">
        <v>75</v>
      </c>
      <c r="U464" s="74">
        <f t="shared" si="199"/>
        <v>97</v>
      </c>
      <c r="V464" s="42">
        <f t="shared" si="200"/>
        <v>22.68</v>
      </c>
      <c r="W464" s="68">
        <v>92801</v>
      </c>
      <c r="X464" s="69">
        <v>12902</v>
      </c>
      <c r="Y464" s="8">
        <v>0.34048420301561244</v>
      </c>
      <c r="Z464" s="37">
        <f t="shared" si="201"/>
        <v>220.27449999999999</v>
      </c>
      <c r="AA464" s="65">
        <f t="shared" si="202"/>
        <v>0</v>
      </c>
      <c r="AB464" s="34">
        <f t="shared" si="203"/>
        <v>0.43202299999999999</v>
      </c>
      <c r="AC464" s="34" t="str">
        <f t="shared" si="204"/>
        <v/>
      </c>
      <c r="AD464" s="65" t="str">
        <f t="shared" si="205"/>
        <v/>
      </c>
      <c r="AE464" s="65">
        <f t="shared" si="206"/>
        <v>410</v>
      </c>
      <c r="AF464" s="65">
        <f t="shared" si="207"/>
        <v>410</v>
      </c>
      <c r="AG464" s="65">
        <f t="shared" si="223"/>
        <v>0</v>
      </c>
      <c r="AH464" s="34" t="str">
        <f t="shared" si="208"/>
        <v/>
      </c>
      <c r="AI464" s="34" t="str">
        <f t="shared" si="209"/>
        <v/>
      </c>
      <c r="AJ464" s="65" t="str">
        <f t="shared" si="210"/>
        <v/>
      </c>
      <c r="AK464" s="37" t="str">
        <f t="shared" si="211"/>
        <v/>
      </c>
      <c r="AL464" s="14">
        <f t="shared" si="212"/>
        <v>410</v>
      </c>
      <c r="AM464" s="42">
        <f t="shared" si="213"/>
        <v>457.38</v>
      </c>
      <c r="AN464" s="60">
        <f t="shared" si="214"/>
        <v>0</v>
      </c>
      <c r="AO464" s="43">
        <f t="shared" si="215"/>
        <v>4.6442910472681925E-2</v>
      </c>
      <c r="AP464" s="66">
        <f t="shared" si="216"/>
        <v>0</v>
      </c>
      <c r="AQ464" s="18">
        <v>0</v>
      </c>
      <c r="AR464" s="66">
        <f t="shared" si="217"/>
        <v>0</v>
      </c>
      <c r="AS464" s="38">
        <f t="shared" si="218"/>
        <v>750</v>
      </c>
      <c r="AT464" s="38">
        <f t="shared" si="219"/>
        <v>645.1</v>
      </c>
      <c r="AU464" s="66">
        <f t="shared" si="220"/>
        <v>-645</v>
      </c>
      <c r="AV464" s="20">
        <f t="shared" si="221"/>
        <v>0</v>
      </c>
      <c r="AX464" s="65">
        <f t="shared" si="222"/>
        <v>0</v>
      </c>
    </row>
    <row r="465" spans="1:50" ht="15" customHeight="1">
      <c r="A465" s="2">
        <v>49</v>
      </c>
      <c r="B465" s="2">
        <v>600</v>
      </c>
      <c r="C465" s="1" t="s">
        <v>338</v>
      </c>
      <c r="D465" s="35">
        <v>9839</v>
      </c>
      <c r="E465" s="66">
        <v>0</v>
      </c>
      <c r="F465" s="7">
        <v>125</v>
      </c>
      <c r="G465" s="66">
        <v>119</v>
      </c>
      <c r="H465" s="63">
        <v>2.19</v>
      </c>
      <c r="I465" s="65"/>
      <c r="J465" s="73">
        <f t="shared" si="196"/>
        <v>0</v>
      </c>
      <c r="K465" s="65">
        <v>19</v>
      </c>
      <c r="L465" s="65">
        <v>56</v>
      </c>
      <c r="M465" s="61">
        <v>22</v>
      </c>
      <c r="N465" s="41">
        <f t="shared" si="197"/>
        <v>33.928599999999996</v>
      </c>
      <c r="O465" s="41">
        <f t="shared" si="198"/>
        <v>39.285699999999999</v>
      </c>
      <c r="P465" s="3">
        <v>119</v>
      </c>
      <c r="Q465" s="3">
        <v>93</v>
      </c>
      <c r="R465" s="3">
        <v>76</v>
      </c>
      <c r="S465" s="3">
        <v>105</v>
      </c>
      <c r="T465" s="75">
        <v>125</v>
      </c>
      <c r="U465" s="74">
        <f t="shared" si="199"/>
        <v>125</v>
      </c>
      <c r="V465" s="42">
        <f t="shared" si="200"/>
        <v>4.8</v>
      </c>
      <c r="W465" s="68">
        <v>59895</v>
      </c>
      <c r="X465" s="69">
        <v>14716</v>
      </c>
      <c r="Y465" s="8">
        <v>3.2614054582492273</v>
      </c>
      <c r="Z465" s="37">
        <f t="shared" si="201"/>
        <v>38.326999999999998</v>
      </c>
      <c r="AA465" s="65">
        <f t="shared" si="202"/>
        <v>0</v>
      </c>
      <c r="AB465" s="34">
        <f t="shared" si="203"/>
        <v>0.43202299999999999</v>
      </c>
      <c r="AC465" s="34" t="str">
        <f t="shared" si="204"/>
        <v/>
      </c>
      <c r="AD465" s="65" t="str">
        <f t="shared" si="205"/>
        <v/>
      </c>
      <c r="AE465" s="65">
        <f t="shared" si="206"/>
        <v>416.97300000000001</v>
      </c>
      <c r="AF465" s="65">
        <f t="shared" si="207"/>
        <v>416.97300000000001</v>
      </c>
      <c r="AG465" s="65">
        <f t="shared" si="223"/>
        <v>0</v>
      </c>
      <c r="AH465" s="34" t="str">
        <f t="shared" si="208"/>
        <v/>
      </c>
      <c r="AI465" s="34" t="str">
        <f t="shared" si="209"/>
        <v/>
      </c>
      <c r="AJ465" s="65" t="str">
        <f t="shared" si="210"/>
        <v/>
      </c>
      <c r="AK465" s="37" t="str">
        <f t="shared" si="211"/>
        <v/>
      </c>
      <c r="AL465" s="14">
        <f t="shared" si="212"/>
        <v>416.97</v>
      </c>
      <c r="AM465" s="42">
        <f t="shared" si="213"/>
        <v>465.15</v>
      </c>
      <c r="AN465" s="60">
        <f t="shared" si="214"/>
        <v>29477</v>
      </c>
      <c r="AO465" s="43">
        <f t="shared" si="215"/>
        <v>4.6442910472681925E-2</v>
      </c>
      <c r="AP465" s="66">
        <f t="shared" si="216"/>
        <v>912.04587586252762</v>
      </c>
      <c r="AQ465" s="18">
        <v>0</v>
      </c>
      <c r="AR465" s="66">
        <f t="shared" si="217"/>
        <v>10751</v>
      </c>
      <c r="AS465" s="38">
        <f t="shared" si="218"/>
        <v>1190</v>
      </c>
      <c r="AT465" s="38">
        <f t="shared" si="219"/>
        <v>735.80000000000007</v>
      </c>
      <c r="AU465" s="66">
        <f t="shared" si="220"/>
        <v>9103</v>
      </c>
      <c r="AV465" s="20">
        <f t="shared" si="221"/>
        <v>10751</v>
      </c>
      <c r="AX465" s="65">
        <f t="shared" si="222"/>
        <v>1</v>
      </c>
    </row>
    <row r="466" spans="1:50" ht="15" customHeight="1">
      <c r="A466" s="2">
        <v>49</v>
      </c>
      <c r="B466" s="2">
        <v>700</v>
      </c>
      <c r="C466" s="1" t="s">
        <v>362</v>
      </c>
      <c r="D466" s="35">
        <v>5490</v>
      </c>
      <c r="E466" s="66">
        <v>0</v>
      </c>
      <c r="F466" s="7">
        <v>38</v>
      </c>
      <c r="G466" s="66">
        <v>40</v>
      </c>
      <c r="H466" s="63">
        <v>2.5</v>
      </c>
      <c r="I466" s="65">
        <v>44</v>
      </c>
      <c r="J466" s="73">
        <f t="shared" si="196"/>
        <v>1.1000000000000001</v>
      </c>
      <c r="K466" s="65">
        <v>4</v>
      </c>
      <c r="L466" s="65">
        <v>11</v>
      </c>
      <c r="M466" s="61">
        <v>5</v>
      </c>
      <c r="N466" s="41">
        <f t="shared" si="197"/>
        <v>36.363599999999998</v>
      </c>
      <c r="O466" s="41">
        <f t="shared" si="198"/>
        <v>45.454499999999996</v>
      </c>
      <c r="P466" s="3">
        <v>49</v>
      </c>
      <c r="Q466" s="3">
        <v>51</v>
      </c>
      <c r="R466" s="3">
        <v>45</v>
      </c>
      <c r="S466" s="3">
        <v>29</v>
      </c>
      <c r="T466" s="75">
        <v>38</v>
      </c>
      <c r="U466" s="74">
        <f t="shared" si="199"/>
        <v>51</v>
      </c>
      <c r="V466" s="42">
        <f t="shared" si="200"/>
        <v>21.57</v>
      </c>
      <c r="W466" s="68">
        <v>13630</v>
      </c>
      <c r="X466" s="69">
        <v>4452</v>
      </c>
      <c r="Y466" s="8">
        <v>0.54856547597903926</v>
      </c>
      <c r="Z466" s="37">
        <f t="shared" si="201"/>
        <v>69.271600000000007</v>
      </c>
      <c r="AA466" s="65">
        <f t="shared" si="202"/>
        <v>0</v>
      </c>
      <c r="AB466" s="34">
        <f t="shared" si="203"/>
        <v>0.43202299999999999</v>
      </c>
      <c r="AC466" s="34" t="str">
        <f t="shared" si="204"/>
        <v/>
      </c>
      <c r="AD466" s="65" t="str">
        <f t="shared" si="205"/>
        <v/>
      </c>
      <c r="AE466" s="65">
        <f t="shared" si="206"/>
        <v>410</v>
      </c>
      <c r="AF466" s="65">
        <f t="shared" si="207"/>
        <v>410</v>
      </c>
      <c r="AG466" s="65">
        <f t="shared" si="223"/>
        <v>0</v>
      </c>
      <c r="AH466" s="34" t="str">
        <f t="shared" si="208"/>
        <v/>
      </c>
      <c r="AI466" s="34" t="str">
        <f t="shared" si="209"/>
        <v/>
      </c>
      <c r="AJ466" s="65" t="str">
        <f t="shared" si="210"/>
        <v/>
      </c>
      <c r="AK466" s="37" t="str">
        <f t="shared" si="211"/>
        <v/>
      </c>
      <c r="AL466" s="14">
        <f t="shared" si="212"/>
        <v>410</v>
      </c>
      <c r="AM466" s="42">
        <f t="shared" si="213"/>
        <v>457.38</v>
      </c>
      <c r="AN466" s="60">
        <f t="shared" si="214"/>
        <v>12407</v>
      </c>
      <c r="AO466" s="43">
        <f t="shared" si="215"/>
        <v>4.6442910472681925E-2</v>
      </c>
      <c r="AP466" s="66">
        <f t="shared" si="216"/>
        <v>321.24561173954089</v>
      </c>
      <c r="AQ466" s="18">
        <v>0</v>
      </c>
      <c r="AR466" s="66">
        <f t="shared" si="217"/>
        <v>5811</v>
      </c>
      <c r="AS466" s="38">
        <f t="shared" si="218"/>
        <v>400</v>
      </c>
      <c r="AT466" s="38">
        <f t="shared" si="219"/>
        <v>222.60000000000002</v>
      </c>
      <c r="AU466" s="66">
        <f t="shared" si="220"/>
        <v>5267</v>
      </c>
      <c r="AV466" s="20">
        <f t="shared" si="221"/>
        <v>5811</v>
      </c>
      <c r="AX466" s="65">
        <f t="shared" si="222"/>
        <v>1</v>
      </c>
    </row>
    <row r="467" spans="1:50" ht="15" customHeight="1">
      <c r="A467" s="2">
        <v>49</v>
      </c>
      <c r="B467" s="2">
        <v>800</v>
      </c>
      <c r="C467" s="1" t="s">
        <v>443</v>
      </c>
      <c r="D467" s="35">
        <v>7778</v>
      </c>
      <c r="E467" s="66">
        <v>0</v>
      </c>
      <c r="F467" s="7">
        <v>104</v>
      </c>
      <c r="G467" s="66">
        <v>99</v>
      </c>
      <c r="H467" s="63">
        <v>2.1059999999999999</v>
      </c>
      <c r="I467" s="65"/>
      <c r="J467" s="73">
        <f t="shared" si="196"/>
        <v>0</v>
      </c>
      <c r="K467" s="65">
        <v>18</v>
      </c>
      <c r="L467" s="65">
        <v>67</v>
      </c>
      <c r="M467" s="61">
        <v>22</v>
      </c>
      <c r="N467" s="41">
        <f t="shared" si="197"/>
        <v>26.865699999999997</v>
      </c>
      <c r="O467" s="41">
        <f t="shared" si="198"/>
        <v>32.835799999999999</v>
      </c>
      <c r="P467" s="3">
        <v>161</v>
      </c>
      <c r="Q467" s="3">
        <v>150</v>
      </c>
      <c r="R467" s="3">
        <v>112</v>
      </c>
      <c r="S467" s="3">
        <v>99</v>
      </c>
      <c r="T467" s="75">
        <v>104</v>
      </c>
      <c r="U467" s="74">
        <f t="shared" si="199"/>
        <v>161</v>
      </c>
      <c r="V467" s="42">
        <f t="shared" si="200"/>
        <v>38.51</v>
      </c>
      <c r="W467" s="68">
        <v>58692</v>
      </c>
      <c r="X467" s="69">
        <v>26999</v>
      </c>
      <c r="Y467" s="8">
        <v>0.45066425018185413</v>
      </c>
      <c r="Z467" s="37">
        <f t="shared" si="201"/>
        <v>230.7705</v>
      </c>
      <c r="AA467" s="65">
        <f t="shared" si="202"/>
        <v>0</v>
      </c>
      <c r="AB467" s="34">
        <f t="shared" si="203"/>
        <v>0.43202299999999999</v>
      </c>
      <c r="AC467" s="34" t="str">
        <f t="shared" si="204"/>
        <v/>
      </c>
      <c r="AD467" s="65" t="str">
        <f t="shared" si="205"/>
        <v/>
      </c>
      <c r="AE467" s="65">
        <f t="shared" si="206"/>
        <v>410</v>
      </c>
      <c r="AF467" s="65">
        <f t="shared" si="207"/>
        <v>410</v>
      </c>
      <c r="AG467" s="65">
        <f t="shared" si="223"/>
        <v>0</v>
      </c>
      <c r="AH467" s="34" t="str">
        <f t="shared" si="208"/>
        <v/>
      </c>
      <c r="AI467" s="34" t="str">
        <f t="shared" si="209"/>
        <v/>
      </c>
      <c r="AJ467" s="65" t="str">
        <f t="shared" si="210"/>
        <v/>
      </c>
      <c r="AK467" s="37" t="str">
        <f t="shared" si="211"/>
        <v/>
      </c>
      <c r="AL467" s="14">
        <f t="shared" si="212"/>
        <v>410</v>
      </c>
      <c r="AM467" s="42">
        <f t="shared" si="213"/>
        <v>457.38</v>
      </c>
      <c r="AN467" s="60">
        <f t="shared" si="214"/>
        <v>19924</v>
      </c>
      <c r="AO467" s="43">
        <f t="shared" si="215"/>
        <v>4.6442910472681925E-2</v>
      </c>
      <c r="AP467" s="66">
        <f t="shared" si="216"/>
        <v>564.09559060119466</v>
      </c>
      <c r="AQ467" s="18">
        <v>0</v>
      </c>
      <c r="AR467" s="66">
        <f t="shared" si="217"/>
        <v>8342</v>
      </c>
      <c r="AS467" s="38">
        <f t="shared" si="218"/>
        <v>990</v>
      </c>
      <c r="AT467" s="38">
        <f t="shared" si="219"/>
        <v>1349.95</v>
      </c>
      <c r="AU467" s="66">
        <f t="shared" si="220"/>
        <v>6788</v>
      </c>
      <c r="AV467" s="20">
        <f t="shared" si="221"/>
        <v>8342</v>
      </c>
      <c r="AX467" s="65">
        <f t="shared" si="222"/>
        <v>1</v>
      </c>
    </row>
    <row r="468" spans="1:50" ht="15" customHeight="1">
      <c r="A468" s="2">
        <v>49</v>
      </c>
      <c r="B468" s="2">
        <v>1000</v>
      </c>
      <c r="C468" s="1" t="s">
        <v>461</v>
      </c>
      <c r="D468" s="35">
        <v>2721661</v>
      </c>
      <c r="E468" s="66">
        <v>0</v>
      </c>
      <c r="F468" s="7">
        <v>8343</v>
      </c>
      <c r="G468" s="66">
        <v>8934</v>
      </c>
      <c r="H468" s="63">
        <v>2.181</v>
      </c>
      <c r="I468" s="65">
        <v>5032</v>
      </c>
      <c r="J468" s="73">
        <f t="shared" si="196"/>
        <v>0.56320000000000003</v>
      </c>
      <c r="K468" s="65">
        <v>879</v>
      </c>
      <c r="L468" s="65">
        <v>3919</v>
      </c>
      <c r="M468" s="61">
        <v>1052</v>
      </c>
      <c r="N468" s="41">
        <f t="shared" si="197"/>
        <v>22.429199999999998</v>
      </c>
      <c r="O468" s="41">
        <f t="shared" si="198"/>
        <v>26.843600000000002</v>
      </c>
      <c r="P468" s="3">
        <v>7467</v>
      </c>
      <c r="Q468" s="3">
        <v>7250</v>
      </c>
      <c r="R468" s="3">
        <v>7232</v>
      </c>
      <c r="S468" s="3">
        <v>7719</v>
      </c>
      <c r="T468" s="74">
        <v>8343</v>
      </c>
      <c r="U468" s="74">
        <f t="shared" si="199"/>
        <v>8343</v>
      </c>
      <c r="V468" s="42">
        <f t="shared" si="200"/>
        <v>0</v>
      </c>
      <c r="W468" s="68">
        <v>5730821</v>
      </c>
      <c r="X468" s="69">
        <v>3854007</v>
      </c>
      <c r="Y468" s="8">
        <v>7.7767279230637358</v>
      </c>
      <c r="Z468" s="37">
        <f t="shared" si="201"/>
        <v>1072.8162</v>
      </c>
      <c r="AA468" s="65">
        <f t="shared" si="202"/>
        <v>0</v>
      </c>
      <c r="AB468" s="34">
        <f t="shared" si="203"/>
        <v>0.43202299999999999</v>
      </c>
      <c r="AC468" s="34" t="str">
        <f t="shared" si="204"/>
        <v/>
      </c>
      <c r="AD468" s="65" t="str">
        <f t="shared" si="205"/>
        <v/>
      </c>
      <c r="AE468" s="65" t="str">
        <f t="shared" si="206"/>
        <v/>
      </c>
      <c r="AF468" s="65" t="str">
        <f t="shared" si="207"/>
        <v/>
      </c>
      <c r="AG468" s="65">
        <f t="shared" si="223"/>
        <v>653.29332388</v>
      </c>
      <c r="AH468" s="34" t="str">
        <f t="shared" si="208"/>
        <v/>
      </c>
      <c r="AI468" s="34" t="str">
        <f t="shared" si="209"/>
        <v/>
      </c>
      <c r="AJ468" s="65" t="str">
        <f t="shared" si="210"/>
        <v/>
      </c>
      <c r="AK468" s="37" t="str">
        <f t="shared" si="211"/>
        <v/>
      </c>
      <c r="AL468" s="14">
        <f t="shared" si="212"/>
        <v>653.29</v>
      </c>
      <c r="AM468" s="42">
        <f t="shared" si="213"/>
        <v>728.78</v>
      </c>
      <c r="AN468" s="60">
        <f t="shared" si="214"/>
        <v>4035074</v>
      </c>
      <c r="AO468" s="43">
        <f t="shared" si="215"/>
        <v>4.6442910472681925E-2</v>
      </c>
      <c r="AP468" s="66">
        <f t="shared" si="216"/>
        <v>60998.722372656586</v>
      </c>
      <c r="AQ468" s="18">
        <v>0</v>
      </c>
      <c r="AR468" s="66">
        <f t="shared" si="217"/>
        <v>2782660</v>
      </c>
      <c r="AS468" s="38">
        <f t="shared" si="218"/>
        <v>89340</v>
      </c>
      <c r="AT468" s="38">
        <f t="shared" si="219"/>
        <v>192700.35</v>
      </c>
      <c r="AU468" s="66">
        <f t="shared" si="220"/>
        <v>2632321</v>
      </c>
      <c r="AV468" s="20">
        <f t="shared" si="221"/>
        <v>2782660</v>
      </c>
      <c r="AX468" s="65">
        <f t="shared" si="222"/>
        <v>1</v>
      </c>
    </row>
    <row r="469" spans="1:50" ht="15" customHeight="1">
      <c r="A469" s="2">
        <v>49</v>
      </c>
      <c r="B469" s="2">
        <v>1200</v>
      </c>
      <c r="C469" s="1" t="s">
        <v>616</v>
      </c>
      <c r="D469" s="35">
        <v>449619</v>
      </c>
      <c r="E469" s="66">
        <v>0</v>
      </c>
      <c r="F469" s="7">
        <v>1393</v>
      </c>
      <c r="G469" s="66">
        <v>1388</v>
      </c>
      <c r="H469" s="63">
        <v>2.19</v>
      </c>
      <c r="I469" s="65">
        <v>879</v>
      </c>
      <c r="J469" s="73">
        <f t="shared" si="196"/>
        <v>0.63329999999999997</v>
      </c>
      <c r="K469" s="65">
        <v>118</v>
      </c>
      <c r="L469" s="65">
        <v>654</v>
      </c>
      <c r="M469" s="61">
        <v>110</v>
      </c>
      <c r="N469" s="41">
        <f t="shared" si="197"/>
        <v>18.0428</v>
      </c>
      <c r="O469" s="41">
        <f t="shared" si="198"/>
        <v>16.819600000000001</v>
      </c>
      <c r="P469" s="3">
        <v>893</v>
      </c>
      <c r="Q469" s="3">
        <v>1018</v>
      </c>
      <c r="R469" s="3">
        <v>1014</v>
      </c>
      <c r="S469" s="3">
        <v>1277</v>
      </c>
      <c r="T469" s="74">
        <v>1393</v>
      </c>
      <c r="U469" s="74">
        <f t="shared" si="199"/>
        <v>1393</v>
      </c>
      <c r="V469" s="42">
        <f t="shared" si="200"/>
        <v>0.36</v>
      </c>
      <c r="W469" s="68">
        <v>864987</v>
      </c>
      <c r="X469" s="69">
        <v>316967</v>
      </c>
      <c r="Y469" s="8">
        <v>1.3542236489126591</v>
      </c>
      <c r="Z469" s="37">
        <f t="shared" si="201"/>
        <v>1028.6335999999999</v>
      </c>
      <c r="AA469" s="65">
        <f t="shared" si="202"/>
        <v>0</v>
      </c>
      <c r="AB469" s="34">
        <f t="shared" si="203"/>
        <v>0.43202299999999999</v>
      </c>
      <c r="AC469" s="34" t="str">
        <f t="shared" si="204"/>
        <v/>
      </c>
      <c r="AD469" s="65" t="str">
        <f t="shared" si="205"/>
        <v/>
      </c>
      <c r="AE469" s="65">
        <f t="shared" si="206"/>
        <v>882.69599999999991</v>
      </c>
      <c r="AF469" s="65">
        <f t="shared" si="207"/>
        <v>630</v>
      </c>
      <c r="AG469" s="65">
        <f t="shared" si="223"/>
        <v>0</v>
      </c>
      <c r="AH469" s="34" t="str">
        <f t="shared" si="208"/>
        <v/>
      </c>
      <c r="AI469" s="34" t="str">
        <f t="shared" si="209"/>
        <v/>
      </c>
      <c r="AJ469" s="65" t="str">
        <f t="shared" si="210"/>
        <v/>
      </c>
      <c r="AK469" s="37" t="str">
        <f t="shared" si="211"/>
        <v/>
      </c>
      <c r="AL469" s="14">
        <f t="shared" si="212"/>
        <v>630</v>
      </c>
      <c r="AM469" s="42">
        <f t="shared" si="213"/>
        <v>702.8</v>
      </c>
      <c r="AN469" s="60">
        <f t="shared" si="214"/>
        <v>601792</v>
      </c>
      <c r="AO469" s="43">
        <f t="shared" si="215"/>
        <v>4.6442910472681925E-2</v>
      </c>
      <c r="AP469" s="66">
        <f t="shared" si="216"/>
        <v>7067.3570153594264</v>
      </c>
      <c r="AQ469" s="18">
        <v>0</v>
      </c>
      <c r="AR469" s="66">
        <f t="shared" si="217"/>
        <v>456686</v>
      </c>
      <c r="AS469" s="38">
        <f t="shared" si="218"/>
        <v>13880</v>
      </c>
      <c r="AT469" s="38">
        <f t="shared" si="219"/>
        <v>15848.35</v>
      </c>
      <c r="AU469" s="66">
        <f t="shared" si="220"/>
        <v>435739</v>
      </c>
      <c r="AV469" s="20">
        <f t="shared" si="221"/>
        <v>456686</v>
      </c>
      <c r="AX469" s="65">
        <f t="shared" si="222"/>
        <v>1</v>
      </c>
    </row>
    <row r="470" spans="1:50" ht="15" customHeight="1">
      <c r="A470" s="2">
        <v>49</v>
      </c>
      <c r="B470" s="2">
        <v>1300</v>
      </c>
      <c r="C470" s="1" t="s">
        <v>636</v>
      </c>
      <c r="D470" s="35">
        <v>189231</v>
      </c>
      <c r="E470" s="66">
        <v>0</v>
      </c>
      <c r="F470" s="7">
        <v>650</v>
      </c>
      <c r="G470" s="66">
        <v>629</v>
      </c>
      <c r="H470" s="63">
        <v>2.4039999999999999</v>
      </c>
      <c r="I470" s="65">
        <v>175</v>
      </c>
      <c r="J470" s="73">
        <f t="shared" si="196"/>
        <v>0.2782</v>
      </c>
      <c r="K470" s="65">
        <v>35</v>
      </c>
      <c r="L470" s="65">
        <v>290</v>
      </c>
      <c r="M470" s="61">
        <v>62</v>
      </c>
      <c r="N470" s="41">
        <f t="shared" si="197"/>
        <v>12.069000000000001</v>
      </c>
      <c r="O470" s="41">
        <f t="shared" si="198"/>
        <v>21.379300000000001</v>
      </c>
      <c r="P470" s="3">
        <v>536</v>
      </c>
      <c r="Q470" s="3">
        <v>527</v>
      </c>
      <c r="R470" s="3">
        <v>571</v>
      </c>
      <c r="S470" s="3">
        <v>535</v>
      </c>
      <c r="T470" s="75">
        <v>650</v>
      </c>
      <c r="U470" s="74">
        <f t="shared" si="199"/>
        <v>650</v>
      </c>
      <c r="V470" s="42">
        <f t="shared" si="200"/>
        <v>3.23</v>
      </c>
      <c r="W470" s="68">
        <v>264074</v>
      </c>
      <c r="X470" s="69">
        <v>158103</v>
      </c>
      <c r="Y470" s="8">
        <v>2.0529627936500092</v>
      </c>
      <c r="Z470" s="37">
        <f t="shared" si="201"/>
        <v>316.61559999999997</v>
      </c>
      <c r="AA470" s="65">
        <f t="shared" si="202"/>
        <v>0</v>
      </c>
      <c r="AB470" s="34">
        <f t="shared" si="203"/>
        <v>0.43202299999999999</v>
      </c>
      <c r="AC470" s="34" t="str">
        <f t="shared" si="204"/>
        <v/>
      </c>
      <c r="AD470" s="65" t="str">
        <f t="shared" si="205"/>
        <v/>
      </c>
      <c r="AE470" s="65">
        <f t="shared" si="206"/>
        <v>604.14300000000003</v>
      </c>
      <c r="AF470" s="65">
        <f t="shared" si="207"/>
        <v>604.14300000000003</v>
      </c>
      <c r="AG470" s="65">
        <f t="shared" si="223"/>
        <v>0</v>
      </c>
      <c r="AH470" s="34" t="str">
        <f t="shared" si="208"/>
        <v/>
      </c>
      <c r="AI470" s="34" t="str">
        <f t="shared" si="209"/>
        <v/>
      </c>
      <c r="AJ470" s="65" t="str">
        <f t="shared" si="210"/>
        <v/>
      </c>
      <c r="AK470" s="37" t="str">
        <f t="shared" si="211"/>
        <v/>
      </c>
      <c r="AL470" s="14">
        <f t="shared" si="212"/>
        <v>604.14</v>
      </c>
      <c r="AM470" s="42">
        <f t="shared" si="213"/>
        <v>673.95</v>
      </c>
      <c r="AN470" s="60">
        <f t="shared" si="214"/>
        <v>309829</v>
      </c>
      <c r="AO470" s="43">
        <f t="shared" si="215"/>
        <v>4.6442910472681925E-2</v>
      </c>
      <c r="AP470" s="66">
        <f t="shared" si="216"/>
        <v>5600.9221171844947</v>
      </c>
      <c r="AQ470" s="18">
        <v>0</v>
      </c>
      <c r="AR470" s="66">
        <f t="shared" si="217"/>
        <v>194832</v>
      </c>
      <c r="AS470" s="38">
        <f t="shared" si="218"/>
        <v>6290</v>
      </c>
      <c r="AT470" s="38">
        <f t="shared" si="219"/>
        <v>7905.1500000000005</v>
      </c>
      <c r="AU470" s="66">
        <f t="shared" si="220"/>
        <v>182941</v>
      </c>
      <c r="AV470" s="20">
        <f t="shared" si="221"/>
        <v>194832</v>
      </c>
      <c r="AX470" s="65">
        <f t="shared" si="222"/>
        <v>1</v>
      </c>
    </row>
    <row r="471" spans="1:50" ht="15" customHeight="1">
      <c r="A471" s="2">
        <v>49</v>
      </c>
      <c r="B471" s="2">
        <v>1400</v>
      </c>
      <c r="C471" s="1" t="s">
        <v>667</v>
      </c>
      <c r="D471" s="35">
        <v>328555</v>
      </c>
      <c r="E471" s="66">
        <v>0</v>
      </c>
      <c r="F471" s="7">
        <v>1242</v>
      </c>
      <c r="G471" s="66">
        <v>1249</v>
      </c>
      <c r="H471" s="63">
        <v>2.6659999999999999</v>
      </c>
      <c r="I471" s="65">
        <v>438</v>
      </c>
      <c r="J471" s="73">
        <f t="shared" si="196"/>
        <v>0.35070000000000001</v>
      </c>
      <c r="K471" s="65">
        <v>111</v>
      </c>
      <c r="L471" s="65">
        <v>535</v>
      </c>
      <c r="M471" s="61">
        <v>76</v>
      </c>
      <c r="N471" s="41">
        <f t="shared" si="197"/>
        <v>20.747699999999998</v>
      </c>
      <c r="O471" s="41">
        <f t="shared" si="198"/>
        <v>14.205599999999999</v>
      </c>
      <c r="P471" s="3">
        <v>534</v>
      </c>
      <c r="Q471" s="3">
        <v>660</v>
      </c>
      <c r="R471" s="3">
        <v>802</v>
      </c>
      <c r="S471" s="3">
        <v>816</v>
      </c>
      <c r="T471" s="74">
        <v>1242</v>
      </c>
      <c r="U471" s="74">
        <f t="shared" si="199"/>
        <v>1242</v>
      </c>
      <c r="V471" s="42">
        <f t="shared" si="200"/>
        <v>0</v>
      </c>
      <c r="W471" s="68">
        <v>737700</v>
      </c>
      <c r="X471" s="69">
        <v>337405</v>
      </c>
      <c r="Y471" s="8">
        <v>1.9873119103254533</v>
      </c>
      <c r="Z471" s="37">
        <f t="shared" si="201"/>
        <v>624.96479999999997</v>
      </c>
      <c r="AA471" s="65">
        <f t="shared" si="202"/>
        <v>0</v>
      </c>
      <c r="AB471" s="34">
        <f t="shared" si="203"/>
        <v>0.43202299999999999</v>
      </c>
      <c r="AC471" s="34" t="str">
        <f t="shared" si="204"/>
        <v/>
      </c>
      <c r="AD471" s="65" t="str">
        <f t="shared" si="205"/>
        <v/>
      </c>
      <c r="AE471" s="65">
        <f t="shared" si="206"/>
        <v>831.68299999999999</v>
      </c>
      <c r="AF471" s="65">
        <f t="shared" si="207"/>
        <v>630</v>
      </c>
      <c r="AG471" s="65">
        <f t="shared" si="223"/>
        <v>0</v>
      </c>
      <c r="AH471" s="34" t="str">
        <f t="shared" si="208"/>
        <v/>
      </c>
      <c r="AI471" s="34" t="str">
        <f t="shared" si="209"/>
        <v/>
      </c>
      <c r="AJ471" s="65" t="str">
        <f t="shared" si="210"/>
        <v/>
      </c>
      <c r="AK471" s="37" t="str">
        <f t="shared" si="211"/>
        <v/>
      </c>
      <c r="AL471" s="14">
        <f t="shared" si="212"/>
        <v>630</v>
      </c>
      <c r="AM471" s="42">
        <f t="shared" si="213"/>
        <v>702.8</v>
      </c>
      <c r="AN471" s="60">
        <f t="shared" si="214"/>
        <v>559094</v>
      </c>
      <c r="AO471" s="43">
        <f t="shared" si="215"/>
        <v>4.6442910472681925E-2</v>
      </c>
      <c r="AP471" s="66">
        <f t="shared" si="216"/>
        <v>10706.902137461619</v>
      </c>
      <c r="AQ471" s="18">
        <v>0</v>
      </c>
      <c r="AR471" s="66">
        <f t="shared" si="217"/>
        <v>339262</v>
      </c>
      <c r="AS471" s="38">
        <f t="shared" si="218"/>
        <v>12490</v>
      </c>
      <c r="AT471" s="38">
        <f t="shared" si="219"/>
        <v>16870.25</v>
      </c>
      <c r="AU471" s="66">
        <f t="shared" si="220"/>
        <v>316065</v>
      </c>
      <c r="AV471" s="20">
        <f t="shared" si="221"/>
        <v>339262</v>
      </c>
      <c r="AX471" s="65">
        <f t="shared" si="222"/>
        <v>1</v>
      </c>
    </row>
    <row r="472" spans="1:50" ht="15" customHeight="1">
      <c r="A472" s="2">
        <v>49</v>
      </c>
      <c r="B472" s="2">
        <v>1500</v>
      </c>
      <c r="C472" s="1" t="s">
        <v>704</v>
      </c>
      <c r="D472" s="35">
        <v>22835</v>
      </c>
      <c r="E472" s="66">
        <v>0</v>
      </c>
      <c r="F472" s="7">
        <v>195</v>
      </c>
      <c r="G472" s="66">
        <v>189</v>
      </c>
      <c r="H472" s="63">
        <v>2.198</v>
      </c>
      <c r="I472" s="65">
        <v>14</v>
      </c>
      <c r="J472" s="73">
        <f t="shared" si="196"/>
        <v>7.4099999999999999E-2</v>
      </c>
      <c r="K472" s="65">
        <v>22</v>
      </c>
      <c r="L472" s="65">
        <v>90</v>
      </c>
      <c r="M472" s="61">
        <v>18</v>
      </c>
      <c r="N472" s="41">
        <f t="shared" si="197"/>
        <v>24.444399999999998</v>
      </c>
      <c r="O472" s="41">
        <f t="shared" si="198"/>
        <v>20</v>
      </c>
      <c r="P472" s="3">
        <v>189</v>
      </c>
      <c r="Q472" s="3">
        <v>219</v>
      </c>
      <c r="R472" s="3">
        <v>199</v>
      </c>
      <c r="S472" s="3">
        <v>196</v>
      </c>
      <c r="T472" s="75">
        <v>195</v>
      </c>
      <c r="U472" s="74">
        <f t="shared" si="199"/>
        <v>219</v>
      </c>
      <c r="V472" s="42">
        <f t="shared" si="200"/>
        <v>13.7</v>
      </c>
      <c r="W472" s="68">
        <v>113691</v>
      </c>
      <c r="X472" s="69">
        <v>52741</v>
      </c>
      <c r="Y472" s="8">
        <v>4.1692892013399288</v>
      </c>
      <c r="Z472" s="37">
        <f t="shared" si="201"/>
        <v>46.770600000000002</v>
      </c>
      <c r="AA472" s="65">
        <f t="shared" si="202"/>
        <v>0</v>
      </c>
      <c r="AB472" s="34">
        <f t="shared" si="203"/>
        <v>0.43202299999999999</v>
      </c>
      <c r="AC472" s="34" t="str">
        <f t="shared" si="204"/>
        <v/>
      </c>
      <c r="AD472" s="65" t="str">
        <f t="shared" si="205"/>
        <v/>
      </c>
      <c r="AE472" s="65">
        <f t="shared" si="206"/>
        <v>442.66300000000001</v>
      </c>
      <c r="AF472" s="65">
        <f t="shared" si="207"/>
        <v>442.66300000000001</v>
      </c>
      <c r="AG472" s="65">
        <f t="shared" si="223"/>
        <v>0</v>
      </c>
      <c r="AH472" s="34" t="str">
        <f t="shared" si="208"/>
        <v/>
      </c>
      <c r="AI472" s="34" t="str">
        <f t="shared" si="209"/>
        <v/>
      </c>
      <c r="AJ472" s="65" t="str">
        <f t="shared" si="210"/>
        <v/>
      </c>
      <c r="AK472" s="37" t="str">
        <f t="shared" si="211"/>
        <v/>
      </c>
      <c r="AL472" s="14">
        <f t="shared" si="212"/>
        <v>442.66</v>
      </c>
      <c r="AM472" s="42">
        <f t="shared" si="213"/>
        <v>493.81</v>
      </c>
      <c r="AN472" s="60">
        <f t="shared" si="214"/>
        <v>44213</v>
      </c>
      <c r="AO472" s="43">
        <f t="shared" si="215"/>
        <v>4.6442910472681925E-2</v>
      </c>
      <c r="AP472" s="66">
        <f t="shared" si="216"/>
        <v>992.85654008499421</v>
      </c>
      <c r="AQ472" s="18">
        <v>0</v>
      </c>
      <c r="AR472" s="66">
        <f t="shared" si="217"/>
        <v>23828</v>
      </c>
      <c r="AS472" s="38">
        <f t="shared" si="218"/>
        <v>1890</v>
      </c>
      <c r="AT472" s="38">
        <f t="shared" si="219"/>
        <v>2637.05</v>
      </c>
      <c r="AU472" s="66">
        <f t="shared" si="220"/>
        <v>20945</v>
      </c>
      <c r="AV472" s="20">
        <f t="shared" si="221"/>
        <v>23828</v>
      </c>
      <c r="AX472" s="65">
        <f t="shared" si="222"/>
        <v>1</v>
      </c>
    </row>
    <row r="473" spans="1:50" ht="15" customHeight="1">
      <c r="A473" s="2">
        <v>49</v>
      </c>
      <c r="B473" s="2">
        <v>1600</v>
      </c>
      <c r="C473" s="1" t="s">
        <v>750</v>
      </c>
      <c r="D473" s="35">
        <v>93079</v>
      </c>
      <c r="E473" s="66">
        <v>0</v>
      </c>
      <c r="F473" s="7">
        <v>350</v>
      </c>
      <c r="G473" s="66">
        <v>348</v>
      </c>
      <c r="H473" s="63">
        <v>2.4340000000000002</v>
      </c>
      <c r="I473" s="65">
        <v>156</v>
      </c>
      <c r="J473" s="73">
        <f t="shared" si="196"/>
        <v>0.44829999999999998</v>
      </c>
      <c r="K473" s="65">
        <v>64</v>
      </c>
      <c r="L473" s="65">
        <v>145</v>
      </c>
      <c r="M473" s="61">
        <v>14</v>
      </c>
      <c r="N473" s="41">
        <f t="shared" si="197"/>
        <v>44.137900000000002</v>
      </c>
      <c r="O473" s="41">
        <f t="shared" si="198"/>
        <v>9.6552000000000007</v>
      </c>
      <c r="P473" s="3">
        <v>300</v>
      </c>
      <c r="Q473" s="3">
        <v>295</v>
      </c>
      <c r="R473" s="3">
        <v>324</v>
      </c>
      <c r="S473" s="3">
        <v>351</v>
      </c>
      <c r="T473" s="75">
        <v>350</v>
      </c>
      <c r="U473" s="74">
        <f t="shared" si="199"/>
        <v>351</v>
      </c>
      <c r="V473" s="42">
        <f t="shared" si="200"/>
        <v>0.85</v>
      </c>
      <c r="W473" s="68">
        <v>177452</v>
      </c>
      <c r="X473" s="69">
        <v>89832</v>
      </c>
      <c r="Y473" s="8">
        <v>0.52044719898316127</v>
      </c>
      <c r="Z473" s="37">
        <f t="shared" si="201"/>
        <v>672.49860000000001</v>
      </c>
      <c r="AA473" s="65">
        <f t="shared" si="202"/>
        <v>0</v>
      </c>
      <c r="AB473" s="34">
        <f t="shared" si="203"/>
        <v>0.43202299999999999</v>
      </c>
      <c r="AC473" s="34" t="str">
        <f t="shared" si="204"/>
        <v/>
      </c>
      <c r="AD473" s="65" t="str">
        <f t="shared" si="205"/>
        <v/>
      </c>
      <c r="AE473" s="65">
        <f t="shared" si="206"/>
        <v>501.01599999999996</v>
      </c>
      <c r="AF473" s="65">
        <f t="shared" si="207"/>
        <v>501.01599999999996</v>
      </c>
      <c r="AG473" s="65">
        <f t="shared" si="223"/>
        <v>0</v>
      </c>
      <c r="AH473" s="34" t="str">
        <f t="shared" si="208"/>
        <v/>
      </c>
      <c r="AI473" s="34" t="str">
        <f t="shared" si="209"/>
        <v/>
      </c>
      <c r="AJ473" s="65" t="str">
        <f t="shared" si="210"/>
        <v/>
      </c>
      <c r="AK473" s="37" t="str">
        <f t="shared" si="211"/>
        <v/>
      </c>
      <c r="AL473" s="14">
        <f t="shared" si="212"/>
        <v>501.02</v>
      </c>
      <c r="AM473" s="42">
        <f t="shared" si="213"/>
        <v>558.91</v>
      </c>
      <c r="AN473" s="60">
        <f t="shared" si="214"/>
        <v>117837</v>
      </c>
      <c r="AO473" s="43">
        <f t="shared" si="215"/>
        <v>4.6442910472681925E-2</v>
      </c>
      <c r="AP473" s="66">
        <f t="shared" si="216"/>
        <v>1149.8335774826592</v>
      </c>
      <c r="AQ473" s="18">
        <v>0</v>
      </c>
      <c r="AR473" s="66">
        <f t="shared" si="217"/>
        <v>94229</v>
      </c>
      <c r="AS473" s="38">
        <f t="shared" si="218"/>
        <v>3480</v>
      </c>
      <c r="AT473" s="38">
        <f t="shared" si="219"/>
        <v>4491.6000000000004</v>
      </c>
      <c r="AU473" s="66">
        <f t="shared" si="220"/>
        <v>89599</v>
      </c>
      <c r="AV473" s="20">
        <f t="shared" si="221"/>
        <v>94229</v>
      </c>
      <c r="AX473" s="65">
        <f t="shared" si="222"/>
        <v>1</v>
      </c>
    </row>
    <row r="474" spans="1:50" ht="15" customHeight="1">
      <c r="A474" s="2">
        <v>49</v>
      </c>
      <c r="B474" s="2">
        <v>1700</v>
      </c>
      <c r="C474" s="1" t="s">
        <v>774</v>
      </c>
      <c r="D474" s="35">
        <v>89693</v>
      </c>
      <c r="E474" s="66">
        <v>0</v>
      </c>
      <c r="F474" s="7">
        <v>427</v>
      </c>
      <c r="G474" s="66">
        <v>429</v>
      </c>
      <c r="H474" s="63">
        <v>2.246</v>
      </c>
      <c r="I474" s="65">
        <v>215</v>
      </c>
      <c r="J474" s="73">
        <f t="shared" si="196"/>
        <v>0.50119999999999998</v>
      </c>
      <c r="K474" s="65">
        <v>45</v>
      </c>
      <c r="L474" s="65">
        <v>213</v>
      </c>
      <c r="M474" s="61">
        <v>53</v>
      </c>
      <c r="N474" s="41">
        <f t="shared" si="197"/>
        <v>21.126800000000003</v>
      </c>
      <c r="O474" s="41">
        <f t="shared" si="198"/>
        <v>24.8826</v>
      </c>
      <c r="P474" s="3">
        <v>312</v>
      </c>
      <c r="Q474" s="3">
        <v>400</v>
      </c>
      <c r="R474" s="3">
        <v>371</v>
      </c>
      <c r="S474" s="3">
        <v>424</v>
      </c>
      <c r="T474" s="75">
        <v>427</v>
      </c>
      <c r="U474" s="74">
        <f t="shared" si="199"/>
        <v>427</v>
      </c>
      <c r="V474" s="42">
        <f t="shared" si="200"/>
        <v>0</v>
      </c>
      <c r="W474" s="68">
        <v>267924</v>
      </c>
      <c r="X474" s="69">
        <v>202108</v>
      </c>
      <c r="Y474" s="8">
        <v>3.2355451067726957</v>
      </c>
      <c r="Z474" s="37">
        <f t="shared" si="201"/>
        <v>131.9716</v>
      </c>
      <c r="AA474" s="65">
        <f t="shared" si="202"/>
        <v>0</v>
      </c>
      <c r="AB474" s="34">
        <f t="shared" si="203"/>
        <v>0.43202299999999999</v>
      </c>
      <c r="AC474" s="34" t="str">
        <f t="shared" si="204"/>
        <v/>
      </c>
      <c r="AD474" s="65" t="str">
        <f t="shared" si="205"/>
        <v/>
      </c>
      <c r="AE474" s="65">
        <f t="shared" si="206"/>
        <v>530.74299999999994</v>
      </c>
      <c r="AF474" s="65">
        <f t="shared" si="207"/>
        <v>530.74299999999994</v>
      </c>
      <c r="AG474" s="65">
        <f t="shared" si="223"/>
        <v>0</v>
      </c>
      <c r="AH474" s="34" t="str">
        <f t="shared" si="208"/>
        <v/>
      </c>
      <c r="AI474" s="34" t="str">
        <f t="shared" si="209"/>
        <v/>
      </c>
      <c r="AJ474" s="65" t="str">
        <f t="shared" si="210"/>
        <v/>
      </c>
      <c r="AK474" s="37" t="str">
        <f t="shared" si="211"/>
        <v/>
      </c>
      <c r="AL474" s="14">
        <f t="shared" si="212"/>
        <v>530.74</v>
      </c>
      <c r="AM474" s="42">
        <f t="shared" si="213"/>
        <v>592.07000000000005</v>
      </c>
      <c r="AN474" s="60">
        <f t="shared" si="214"/>
        <v>138249</v>
      </c>
      <c r="AO474" s="43">
        <f t="shared" si="215"/>
        <v>4.6442910472681925E-2</v>
      </c>
      <c r="AP474" s="66">
        <f t="shared" si="216"/>
        <v>2255.0819609115438</v>
      </c>
      <c r="AQ474" s="18">
        <v>0</v>
      </c>
      <c r="AR474" s="66">
        <f t="shared" si="217"/>
        <v>91948</v>
      </c>
      <c r="AS474" s="38">
        <f t="shared" si="218"/>
        <v>4290</v>
      </c>
      <c r="AT474" s="38">
        <f t="shared" si="219"/>
        <v>10105.400000000001</v>
      </c>
      <c r="AU474" s="66">
        <f t="shared" si="220"/>
        <v>85403</v>
      </c>
      <c r="AV474" s="20">
        <f t="shared" si="221"/>
        <v>91948</v>
      </c>
      <c r="AX474" s="65">
        <f t="shared" si="222"/>
        <v>1</v>
      </c>
    </row>
    <row r="475" spans="1:50" ht="15" customHeight="1">
      <c r="A475" s="2">
        <v>49</v>
      </c>
      <c r="B475" s="2">
        <v>7900</v>
      </c>
      <c r="C475" s="1" t="s">
        <v>541</v>
      </c>
      <c r="D475" s="35">
        <v>178407</v>
      </c>
      <c r="E475" s="66">
        <v>0</v>
      </c>
      <c r="F475" s="7">
        <v>671</v>
      </c>
      <c r="G475" s="66">
        <v>659</v>
      </c>
      <c r="H475" s="63">
        <v>2.1749999999999998</v>
      </c>
      <c r="I475" s="65">
        <v>336</v>
      </c>
      <c r="J475" s="73">
        <f t="shared" si="196"/>
        <v>0.50990000000000002</v>
      </c>
      <c r="K475" s="65">
        <v>33</v>
      </c>
      <c r="L475" s="65">
        <v>389</v>
      </c>
      <c r="M475" s="61">
        <v>84</v>
      </c>
      <c r="N475" s="41">
        <f t="shared" si="197"/>
        <v>8.4832999999999998</v>
      </c>
      <c r="O475" s="41">
        <f t="shared" si="198"/>
        <v>21.593799999999998</v>
      </c>
      <c r="P475" s="3">
        <v>351</v>
      </c>
      <c r="Q475" s="3">
        <v>444</v>
      </c>
      <c r="R475" s="3">
        <v>441</v>
      </c>
      <c r="S475" s="3">
        <v>585</v>
      </c>
      <c r="T475" s="75">
        <v>671</v>
      </c>
      <c r="U475" s="74">
        <f t="shared" si="199"/>
        <v>671</v>
      </c>
      <c r="V475" s="42">
        <f t="shared" si="200"/>
        <v>1.79</v>
      </c>
      <c r="W475" s="68">
        <v>368544</v>
      </c>
      <c r="X475" s="69">
        <v>375937</v>
      </c>
      <c r="Y475" s="8">
        <v>1.3840091151001472</v>
      </c>
      <c r="Z475" s="37">
        <f t="shared" si="201"/>
        <v>484.82339999999999</v>
      </c>
      <c r="AA475" s="65">
        <f t="shared" si="202"/>
        <v>0</v>
      </c>
      <c r="AB475" s="34">
        <f t="shared" si="203"/>
        <v>0.43202299999999999</v>
      </c>
      <c r="AC475" s="34" t="str">
        <f t="shared" si="204"/>
        <v/>
      </c>
      <c r="AD475" s="65" t="str">
        <f t="shared" si="205"/>
        <v/>
      </c>
      <c r="AE475" s="65">
        <f t="shared" si="206"/>
        <v>615.15300000000002</v>
      </c>
      <c r="AF475" s="65">
        <f t="shared" si="207"/>
        <v>615.15300000000002</v>
      </c>
      <c r="AG475" s="65">
        <f t="shared" si="223"/>
        <v>0</v>
      </c>
      <c r="AH475" s="34" t="str">
        <f t="shared" si="208"/>
        <v/>
      </c>
      <c r="AI475" s="34" t="str">
        <f t="shared" si="209"/>
        <v/>
      </c>
      <c r="AJ475" s="65" t="str">
        <f t="shared" si="210"/>
        <v/>
      </c>
      <c r="AK475" s="37" t="str">
        <f t="shared" si="211"/>
        <v/>
      </c>
      <c r="AL475" s="14">
        <f t="shared" si="212"/>
        <v>615.15</v>
      </c>
      <c r="AM475" s="42">
        <f t="shared" si="213"/>
        <v>686.23</v>
      </c>
      <c r="AN475" s="60">
        <f t="shared" si="214"/>
        <v>293006</v>
      </c>
      <c r="AO475" s="43">
        <f t="shared" si="215"/>
        <v>4.6442910472681925E-2</v>
      </c>
      <c r="AP475" s="66">
        <f t="shared" si="216"/>
        <v>5322.3110972588756</v>
      </c>
      <c r="AQ475" s="18">
        <v>0</v>
      </c>
      <c r="AR475" s="66">
        <f t="shared" si="217"/>
        <v>183729</v>
      </c>
      <c r="AS475" s="38">
        <f t="shared" si="218"/>
        <v>6590</v>
      </c>
      <c r="AT475" s="38">
        <f t="shared" si="219"/>
        <v>18796.850000000002</v>
      </c>
      <c r="AU475" s="66">
        <f t="shared" si="220"/>
        <v>171817</v>
      </c>
      <c r="AV475" s="20">
        <f t="shared" si="221"/>
        <v>183729</v>
      </c>
      <c r="AX475" s="65">
        <f t="shared" si="222"/>
        <v>1</v>
      </c>
    </row>
    <row r="476" spans="1:50" ht="15" customHeight="1">
      <c r="A476" s="2">
        <v>50</v>
      </c>
      <c r="B476" s="2">
        <v>100</v>
      </c>
      <c r="C476" s="1" t="s">
        <v>1</v>
      </c>
      <c r="D476" s="35">
        <v>269199</v>
      </c>
      <c r="E476" s="66">
        <v>0</v>
      </c>
      <c r="F476" s="7">
        <v>787</v>
      </c>
      <c r="G476" s="66">
        <v>798</v>
      </c>
      <c r="H476" s="63">
        <v>2.347</v>
      </c>
      <c r="I476" s="65">
        <v>387</v>
      </c>
      <c r="J476" s="73">
        <f t="shared" si="196"/>
        <v>0.48499999999999999</v>
      </c>
      <c r="K476" s="65">
        <v>134</v>
      </c>
      <c r="L476" s="65">
        <v>359</v>
      </c>
      <c r="M476" s="61">
        <v>114</v>
      </c>
      <c r="N476" s="41">
        <f t="shared" si="197"/>
        <v>37.325900000000004</v>
      </c>
      <c r="O476" s="41">
        <f t="shared" si="198"/>
        <v>31.754900000000003</v>
      </c>
      <c r="P476" s="3">
        <v>771</v>
      </c>
      <c r="Q476" s="3">
        <v>797</v>
      </c>
      <c r="R476" s="3">
        <v>756</v>
      </c>
      <c r="S476" s="3">
        <v>800</v>
      </c>
      <c r="T476" s="75">
        <v>787</v>
      </c>
      <c r="U476" s="74">
        <f t="shared" si="199"/>
        <v>800</v>
      </c>
      <c r="V476" s="42">
        <f t="shared" si="200"/>
        <v>0.25</v>
      </c>
      <c r="W476" s="68">
        <v>334009</v>
      </c>
      <c r="X476" s="69">
        <v>407416</v>
      </c>
      <c r="Y476" s="8">
        <v>1.0076826610779663</v>
      </c>
      <c r="Z476" s="37">
        <f t="shared" si="201"/>
        <v>780.99980000000005</v>
      </c>
      <c r="AA476" s="65">
        <f t="shared" si="202"/>
        <v>0</v>
      </c>
      <c r="AB476" s="34">
        <f t="shared" si="203"/>
        <v>0.43202299999999999</v>
      </c>
      <c r="AC476" s="34" t="str">
        <f t="shared" si="204"/>
        <v/>
      </c>
      <c r="AD476" s="65" t="str">
        <f t="shared" si="205"/>
        <v/>
      </c>
      <c r="AE476" s="65">
        <f t="shared" si="206"/>
        <v>666.16599999999994</v>
      </c>
      <c r="AF476" s="65">
        <f t="shared" si="207"/>
        <v>630</v>
      </c>
      <c r="AG476" s="65">
        <f t="shared" si="223"/>
        <v>0</v>
      </c>
      <c r="AH476" s="34" t="str">
        <f t="shared" si="208"/>
        <v/>
      </c>
      <c r="AI476" s="34" t="str">
        <f t="shared" si="209"/>
        <v/>
      </c>
      <c r="AJ476" s="65" t="str">
        <f t="shared" si="210"/>
        <v/>
      </c>
      <c r="AK476" s="37" t="str">
        <f t="shared" si="211"/>
        <v/>
      </c>
      <c r="AL476" s="14">
        <f t="shared" si="212"/>
        <v>630</v>
      </c>
      <c r="AM476" s="42">
        <f t="shared" si="213"/>
        <v>702.8</v>
      </c>
      <c r="AN476" s="60">
        <f t="shared" si="214"/>
        <v>416535</v>
      </c>
      <c r="AO476" s="43">
        <f t="shared" si="215"/>
        <v>4.6442910472681925E-2</v>
      </c>
      <c r="AP476" s="66">
        <f t="shared" si="216"/>
        <v>6842.7126574030644</v>
      </c>
      <c r="AQ476" s="18">
        <v>0</v>
      </c>
      <c r="AR476" s="66">
        <f t="shared" si="217"/>
        <v>276042</v>
      </c>
      <c r="AS476" s="38">
        <f t="shared" si="218"/>
        <v>7980</v>
      </c>
      <c r="AT476" s="38">
        <f t="shared" si="219"/>
        <v>20370.800000000003</v>
      </c>
      <c r="AU476" s="66">
        <f t="shared" si="220"/>
        <v>261219</v>
      </c>
      <c r="AV476" s="20">
        <f t="shared" si="221"/>
        <v>276042</v>
      </c>
      <c r="AX476" s="65">
        <f t="shared" si="222"/>
        <v>1</v>
      </c>
    </row>
    <row r="477" spans="1:50" ht="15" customHeight="1">
      <c r="A477" s="2">
        <v>50</v>
      </c>
      <c r="B477" s="2">
        <v>200</v>
      </c>
      <c r="C477" s="1" t="s">
        <v>31</v>
      </c>
      <c r="D477" s="35">
        <v>8500584</v>
      </c>
      <c r="E477" s="66">
        <v>0</v>
      </c>
      <c r="F477" s="7">
        <v>24718</v>
      </c>
      <c r="G477" s="66">
        <v>25589</v>
      </c>
      <c r="H477" s="63">
        <v>2.4249999999999998</v>
      </c>
      <c r="I477" s="65">
        <v>13812</v>
      </c>
      <c r="J477" s="73">
        <f t="shared" si="196"/>
        <v>0.53979999999999995</v>
      </c>
      <c r="K477" s="65">
        <v>2505</v>
      </c>
      <c r="L477" s="65">
        <v>11004</v>
      </c>
      <c r="M477" s="61">
        <v>5384</v>
      </c>
      <c r="N477" s="41">
        <f t="shared" si="197"/>
        <v>22.764400000000002</v>
      </c>
      <c r="O477" s="41">
        <f t="shared" si="198"/>
        <v>48.927700000000002</v>
      </c>
      <c r="P477" s="3">
        <v>26210</v>
      </c>
      <c r="Q477" s="3">
        <v>23020</v>
      </c>
      <c r="R477" s="3">
        <v>21907</v>
      </c>
      <c r="S477" s="3">
        <v>23314</v>
      </c>
      <c r="T477" s="74">
        <v>24718</v>
      </c>
      <c r="U477" s="74">
        <f t="shared" si="199"/>
        <v>26210</v>
      </c>
      <c r="V477" s="42">
        <f t="shared" si="200"/>
        <v>2.37</v>
      </c>
      <c r="W477" s="68">
        <v>12859428</v>
      </c>
      <c r="X477" s="69">
        <v>6873022</v>
      </c>
      <c r="Y477" s="8">
        <v>11.901338539020259</v>
      </c>
      <c r="Z477" s="37">
        <f t="shared" si="201"/>
        <v>2076.9092000000001</v>
      </c>
      <c r="AA477" s="65">
        <f t="shared" si="202"/>
        <v>0</v>
      </c>
      <c r="AB477" s="34">
        <f t="shared" si="203"/>
        <v>0.43202299999999999</v>
      </c>
      <c r="AC477" s="34" t="str">
        <f t="shared" si="204"/>
        <v/>
      </c>
      <c r="AD477" s="65" t="str">
        <f t="shared" si="205"/>
        <v/>
      </c>
      <c r="AE477" s="65" t="str">
        <f t="shared" si="206"/>
        <v/>
      </c>
      <c r="AF477" s="65" t="str">
        <f t="shared" si="207"/>
        <v/>
      </c>
      <c r="AG477" s="65">
        <f t="shared" si="223"/>
        <v>0</v>
      </c>
      <c r="AH477" s="34">
        <f t="shared" si="208"/>
        <v>614.1412187599999</v>
      </c>
      <c r="AI477" s="34" t="str">
        <f t="shared" si="209"/>
        <v/>
      </c>
      <c r="AJ477" s="65" t="str">
        <f t="shared" si="210"/>
        <v/>
      </c>
      <c r="AK477" s="37" t="str">
        <f t="shared" si="211"/>
        <v/>
      </c>
      <c r="AL477" s="14">
        <f t="shared" si="212"/>
        <v>614.14</v>
      </c>
      <c r="AM477" s="42">
        <f t="shared" si="213"/>
        <v>685.1</v>
      </c>
      <c r="AN477" s="60">
        <f t="shared" si="214"/>
        <v>11975455</v>
      </c>
      <c r="AO477" s="43">
        <f t="shared" si="215"/>
        <v>4.6442910472681925E-2</v>
      </c>
      <c r="AP477" s="66">
        <f t="shared" si="216"/>
        <v>161383.12275711872</v>
      </c>
      <c r="AQ477" s="18">
        <v>0</v>
      </c>
      <c r="AR477" s="66">
        <f t="shared" si="217"/>
        <v>8661967</v>
      </c>
      <c r="AS477" s="38">
        <f t="shared" si="218"/>
        <v>255890</v>
      </c>
      <c r="AT477" s="38">
        <f t="shared" si="219"/>
        <v>343651.10000000003</v>
      </c>
      <c r="AU477" s="66">
        <f t="shared" si="220"/>
        <v>8244694</v>
      </c>
      <c r="AV477" s="20">
        <f t="shared" si="221"/>
        <v>8661967</v>
      </c>
      <c r="AX477" s="65">
        <f t="shared" si="222"/>
        <v>1</v>
      </c>
    </row>
    <row r="478" spans="1:50" ht="15" customHeight="1">
      <c r="A478" s="2">
        <v>50</v>
      </c>
      <c r="B478" s="2">
        <v>300</v>
      </c>
      <c r="C478" s="1" t="s">
        <v>100</v>
      </c>
      <c r="D478" s="35">
        <v>228224</v>
      </c>
      <c r="E478" s="66">
        <v>0</v>
      </c>
      <c r="F478" s="7">
        <v>676</v>
      </c>
      <c r="G478" s="66">
        <v>683</v>
      </c>
      <c r="H478" s="63">
        <v>2.38</v>
      </c>
      <c r="I478" s="65">
        <v>26</v>
      </c>
      <c r="J478" s="73">
        <f t="shared" si="196"/>
        <v>3.8100000000000002E-2</v>
      </c>
      <c r="K478" s="65">
        <v>75</v>
      </c>
      <c r="L478" s="65">
        <v>310</v>
      </c>
      <c r="M478" s="61">
        <v>129</v>
      </c>
      <c r="N478" s="41">
        <f t="shared" si="197"/>
        <v>24.1935</v>
      </c>
      <c r="O478" s="41">
        <f t="shared" si="198"/>
        <v>41.612900000000003</v>
      </c>
      <c r="P478" s="3">
        <v>625</v>
      </c>
      <c r="Q478" s="3">
        <v>691</v>
      </c>
      <c r="R478" s="3">
        <v>695</v>
      </c>
      <c r="S478" s="3">
        <v>718</v>
      </c>
      <c r="T478" s="75">
        <v>676</v>
      </c>
      <c r="U478" s="74">
        <f t="shared" si="199"/>
        <v>718</v>
      </c>
      <c r="V478" s="42">
        <f t="shared" si="200"/>
        <v>4.87</v>
      </c>
      <c r="W478" s="68">
        <v>232570</v>
      </c>
      <c r="X478" s="69">
        <v>244740</v>
      </c>
      <c r="Y478" s="8">
        <v>0.46636470902567889</v>
      </c>
      <c r="Z478" s="37">
        <f t="shared" si="201"/>
        <v>1449.5092999999999</v>
      </c>
      <c r="AA478" s="65">
        <f t="shared" si="202"/>
        <v>0</v>
      </c>
      <c r="AB478" s="34">
        <f t="shared" si="203"/>
        <v>0.43202299999999999</v>
      </c>
      <c r="AC478" s="34" t="str">
        <f t="shared" si="204"/>
        <v/>
      </c>
      <c r="AD478" s="65" t="str">
        <f t="shared" si="205"/>
        <v/>
      </c>
      <c r="AE478" s="65">
        <f t="shared" si="206"/>
        <v>623.96100000000001</v>
      </c>
      <c r="AF478" s="65">
        <f t="shared" si="207"/>
        <v>623.96100000000001</v>
      </c>
      <c r="AG478" s="65">
        <f t="shared" si="223"/>
        <v>0</v>
      </c>
      <c r="AH478" s="34" t="str">
        <f t="shared" si="208"/>
        <v/>
      </c>
      <c r="AI478" s="34" t="str">
        <f t="shared" si="209"/>
        <v/>
      </c>
      <c r="AJ478" s="65" t="str">
        <f t="shared" si="210"/>
        <v/>
      </c>
      <c r="AK478" s="37" t="str">
        <f t="shared" si="211"/>
        <v/>
      </c>
      <c r="AL478" s="14">
        <f t="shared" si="212"/>
        <v>623.96</v>
      </c>
      <c r="AM478" s="42">
        <f t="shared" si="213"/>
        <v>696.06</v>
      </c>
      <c r="AN478" s="60">
        <f t="shared" si="214"/>
        <v>374933</v>
      </c>
      <c r="AO478" s="43">
        <f t="shared" si="215"/>
        <v>4.6442910472681925E-2</v>
      </c>
      <c r="AP478" s="66">
        <f t="shared" si="216"/>
        <v>6813.5929525366928</v>
      </c>
      <c r="AQ478" s="18">
        <v>0</v>
      </c>
      <c r="AR478" s="66">
        <f t="shared" si="217"/>
        <v>235038</v>
      </c>
      <c r="AS478" s="38">
        <f t="shared" si="218"/>
        <v>6830</v>
      </c>
      <c r="AT478" s="38">
        <f t="shared" si="219"/>
        <v>12237</v>
      </c>
      <c r="AU478" s="66">
        <f t="shared" si="220"/>
        <v>221394</v>
      </c>
      <c r="AV478" s="20">
        <f t="shared" si="221"/>
        <v>235038</v>
      </c>
      <c r="AX478" s="65">
        <f t="shared" si="222"/>
        <v>1</v>
      </c>
    </row>
    <row r="479" spans="1:50" ht="15" customHeight="1">
      <c r="A479" s="2">
        <v>50</v>
      </c>
      <c r="B479" s="2">
        <v>400</v>
      </c>
      <c r="C479" s="1" t="s">
        <v>203</v>
      </c>
      <c r="D479" s="35">
        <v>65138</v>
      </c>
      <c r="E479" s="66">
        <v>0</v>
      </c>
      <c r="F479" s="7">
        <v>341</v>
      </c>
      <c r="G479" s="66">
        <v>341</v>
      </c>
      <c r="H479" s="63">
        <v>2.3849999999999998</v>
      </c>
      <c r="I479" s="65">
        <v>34</v>
      </c>
      <c r="J479" s="73">
        <f t="shared" si="196"/>
        <v>9.9699999999999997E-2</v>
      </c>
      <c r="K479" s="65">
        <v>33</v>
      </c>
      <c r="L479" s="65">
        <v>138</v>
      </c>
      <c r="M479" s="61">
        <v>36</v>
      </c>
      <c r="N479" s="41">
        <f t="shared" si="197"/>
        <v>23.913</v>
      </c>
      <c r="O479" s="41">
        <f t="shared" si="198"/>
        <v>26.087</v>
      </c>
      <c r="P479" s="3">
        <v>252</v>
      </c>
      <c r="Q479" s="3">
        <v>279</v>
      </c>
      <c r="R479" s="3">
        <v>303</v>
      </c>
      <c r="S479" s="3">
        <v>333</v>
      </c>
      <c r="T479" s="75">
        <v>341</v>
      </c>
      <c r="U479" s="74">
        <f t="shared" si="199"/>
        <v>341</v>
      </c>
      <c r="V479" s="42">
        <f t="shared" si="200"/>
        <v>0</v>
      </c>
      <c r="W479" s="68">
        <v>243487</v>
      </c>
      <c r="X479" s="69">
        <v>152563</v>
      </c>
      <c r="Y479" s="8">
        <v>1.5002671827050935</v>
      </c>
      <c r="Z479" s="37">
        <f t="shared" si="201"/>
        <v>227.2928</v>
      </c>
      <c r="AA479" s="65">
        <f t="shared" si="202"/>
        <v>0</v>
      </c>
      <c r="AB479" s="34">
        <f t="shared" si="203"/>
        <v>0.43202299999999999</v>
      </c>
      <c r="AC479" s="34" t="str">
        <f t="shared" si="204"/>
        <v/>
      </c>
      <c r="AD479" s="65" t="str">
        <f t="shared" si="205"/>
        <v/>
      </c>
      <c r="AE479" s="65">
        <f t="shared" si="206"/>
        <v>498.447</v>
      </c>
      <c r="AF479" s="65">
        <f t="shared" si="207"/>
        <v>498.447</v>
      </c>
      <c r="AG479" s="65">
        <f t="shared" si="223"/>
        <v>0</v>
      </c>
      <c r="AH479" s="34" t="str">
        <f t="shared" si="208"/>
        <v/>
      </c>
      <c r="AI479" s="34" t="str">
        <f t="shared" si="209"/>
        <v/>
      </c>
      <c r="AJ479" s="65" t="str">
        <f t="shared" si="210"/>
        <v/>
      </c>
      <c r="AK479" s="37" t="str">
        <f t="shared" si="211"/>
        <v/>
      </c>
      <c r="AL479" s="14">
        <f t="shared" si="212"/>
        <v>498.45</v>
      </c>
      <c r="AM479" s="42">
        <f t="shared" si="213"/>
        <v>556.04999999999995</v>
      </c>
      <c r="AN479" s="60">
        <f t="shared" si="214"/>
        <v>84421</v>
      </c>
      <c r="AO479" s="43">
        <f t="shared" si="215"/>
        <v>4.6442910472681925E-2</v>
      </c>
      <c r="AP479" s="66">
        <f t="shared" si="216"/>
        <v>895.55864264472552</v>
      </c>
      <c r="AQ479" s="18">
        <v>0</v>
      </c>
      <c r="AR479" s="66">
        <f t="shared" si="217"/>
        <v>66034</v>
      </c>
      <c r="AS479" s="38">
        <f t="shared" si="218"/>
        <v>3410</v>
      </c>
      <c r="AT479" s="38">
        <f t="shared" si="219"/>
        <v>7628.1500000000005</v>
      </c>
      <c r="AU479" s="66">
        <f t="shared" si="220"/>
        <v>61728</v>
      </c>
      <c r="AV479" s="20">
        <f t="shared" si="221"/>
        <v>66034</v>
      </c>
      <c r="AX479" s="65">
        <f t="shared" si="222"/>
        <v>1</v>
      </c>
    </row>
    <row r="480" spans="1:50" ht="15" customHeight="1">
      <c r="A480" s="2">
        <v>50</v>
      </c>
      <c r="B480" s="2">
        <v>500</v>
      </c>
      <c r="C480" s="1" t="s">
        <v>236</v>
      </c>
      <c r="D480" s="35">
        <v>12633</v>
      </c>
      <c r="E480" s="66">
        <v>0</v>
      </c>
      <c r="F480" s="7">
        <v>141</v>
      </c>
      <c r="G480" s="66">
        <v>141</v>
      </c>
      <c r="H480" s="63">
        <v>2.4740000000000002</v>
      </c>
      <c r="I480" s="65"/>
      <c r="J480" s="73">
        <f t="shared" si="196"/>
        <v>0</v>
      </c>
      <c r="K480" s="65">
        <v>13</v>
      </c>
      <c r="L480" s="65">
        <v>53</v>
      </c>
      <c r="M480" s="61">
        <v>23</v>
      </c>
      <c r="N480" s="41">
        <f t="shared" si="197"/>
        <v>24.528300000000002</v>
      </c>
      <c r="O480" s="41">
        <f t="shared" si="198"/>
        <v>43.3962</v>
      </c>
      <c r="P480" s="3">
        <v>134</v>
      </c>
      <c r="Q480" s="3">
        <v>139</v>
      </c>
      <c r="R480" s="3">
        <v>142</v>
      </c>
      <c r="S480" s="3">
        <v>149</v>
      </c>
      <c r="T480" s="75">
        <v>141</v>
      </c>
      <c r="U480" s="74">
        <f t="shared" si="199"/>
        <v>149</v>
      </c>
      <c r="V480" s="42">
        <f t="shared" si="200"/>
        <v>5.37</v>
      </c>
      <c r="W480" s="68">
        <v>93678</v>
      </c>
      <c r="X480" s="69">
        <v>50404</v>
      </c>
      <c r="Y480" s="8">
        <v>1.2960565840459493</v>
      </c>
      <c r="Z480" s="37">
        <f t="shared" si="201"/>
        <v>108.7915</v>
      </c>
      <c r="AA480" s="65">
        <f t="shared" si="202"/>
        <v>0</v>
      </c>
      <c r="AB480" s="34">
        <f t="shared" si="203"/>
        <v>0.43202299999999999</v>
      </c>
      <c r="AC480" s="34" t="str">
        <f t="shared" si="204"/>
        <v/>
      </c>
      <c r="AD480" s="65" t="str">
        <f t="shared" si="205"/>
        <v/>
      </c>
      <c r="AE480" s="65">
        <f t="shared" si="206"/>
        <v>425.04700000000003</v>
      </c>
      <c r="AF480" s="65">
        <f t="shared" si="207"/>
        <v>425.04700000000003</v>
      </c>
      <c r="AG480" s="65">
        <f t="shared" si="223"/>
        <v>0</v>
      </c>
      <c r="AH480" s="34" t="str">
        <f t="shared" si="208"/>
        <v/>
      </c>
      <c r="AI480" s="34" t="str">
        <f t="shared" si="209"/>
        <v/>
      </c>
      <c r="AJ480" s="65" t="str">
        <f t="shared" si="210"/>
        <v/>
      </c>
      <c r="AK480" s="37" t="str">
        <f t="shared" si="211"/>
        <v/>
      </c>
      <c r="AL480" s="14">
        <f t="shared" si="212"/>
        <v>425.05</v>
      </c>
      <c r="AM480" s="42">
        <f t="shared" si="213"/>
        <v>474.16</v>
      </c>
      <c r="AN480" s="60">
        <f t="shared" si="214"/>
        <v>26386</v>
      </c>
      <c r="AO480" s="43">
        <f t="shared" si="215"/>
        <v>4.6442910472681925E-2</v>
      </c>
      <c r="AP480" s="66">
        <f t="shared" si="216"/>
        <v>638.72934773079453</v>
      </c>
      <c r="AQ480" s="18">
        <v>0</v>
      </c>
      <c r="AR480" s="66">
        <f t="shared" si="217"/>
        <v>13272</v>
      </c>
      <c r="AS480" s="38">
        <f t="shared" si="218"/>
        <v>1410</v>
      </c>
      <c r="AT480" s="38">
        <f t="shared" si="219"/>
        <v>2520.2000000000003</v>
      </c>
      <c r="AU480" s="66">
        <f t="shared" si="220"/>
        <v>11223</v>
      </c>
      <c r="AV480" s="20">
        <f t="shared" si="221"/>
        <v>13272</v>
      </c>
      <c r="AX480" s="65">
        <f t="shared" si="222"/>
        <v>1</v>
      </c>
    </row>
    <row r="481" spans="1:50" ht="15" customHeight="1">
      <c r="A481" s="2">
        <v>50</v>
      </c>
      <c r="B481" s="2">
        <v>600</v>
      </c>
      <c r="C481" s="1" t="s">
        <v>311</v>
      </c>
      <c r="D481" s="35">
        <v>369304</v>
      </c>
      <c r="E481" s="66">
        <v>0</v>
      </c>
      <c r="F481" s="7">
        <v>1139</v>
      </c>
      <c r="G481" s="66">
        <v>1211</v>
      </c>
      <c r="H481" s="63">
        <v>2.468</v>
      </c>
      <c r="I481" s="65">
        <v>285</v>
      </c>
      <c r="J481" s="73">
        <f t="shared" si="196"/>
        <v>0.23530000000000001</v>
      </c>
      <c r="K481" s="65">
        <v>106</v>
      </c>
      <c r="L481" s="65">
        <v>485</v>
      </c>
      <c r="M481" s="61">
        <v>109</v>
      </c>
      <c r="N481" s="41">
        <f t="shared" si="197"/>
        <v>21.855699999999999</v>
      </c>
      <c r="O481" s="41">
        <f t="shared" si="198"/>
        <v>22.4742</v>
      </c>
      <c r="P481" s="3">
        <v>869</v>
      </c>
      <c r="Q481" s="3">
        <v>965</v>
      </c>
      <c r="R481" s="3">
        <v>967</v>
      </c>
      <c r="S481" s="3">
        <v>945</v>
      </c>
      <c r="T481" s="74">
        <v>1139</v>
      </c>
      <c r="U481" s="74">
        <f t="shared" si="199"/>
        <v>1139</v>
      </c>
      <c r="V481" s="42">
        <f t="shared" si="200"/>
        <v>0</v>
      </c>
      <c r="W481" s="68">
        <v>542075</v>
      </c>
      <c r="X481" s="69">
        <v>431441</v>
      </c>
      <c r="Y481" s="8">
        <v>0.66580269869976227</v>
      </c>
      <c r="Z481" s="37">
        <f t="shared" si="201"/>
        <v>1710.7170000000001</v>
      </c>
      <c r="AA481" s="65">
        <f t="shared" si="202"/>
        <v>0</v>
      </c>
      <c r="AB481" s="34">
        <f t="shared" si="203"/>
        <v>0.43202299999999999</v>
      </c>
      <c r="AC481" s="34" t="str">
        <f t="shared" si="204"/>
        <v/>
      </c>
      <c r="AD481" s="65" t="str">
        <f t="shared" si="205"/>
        <v/>
      </c>
      <c r="AE481" s="65">
        <f t="shared" si="206"/>
        <v>817.73699999999997</v>
      </c>
      <c r="AF481" s="65">
        <f t="shared" si="207"/>
        <v>630</v>
      </c>
      <c r="AG481" s="65">
        <f t="shared" si="223"/>
        <v>0</v>
      </c>
      <c r="AH481" s="34" t="str">
        <f t="shared" si="208"/>
        <v/>
      </c>
      <c r="AI481" s="34" t="str">
        <f t="shared" si="209"/>
        <v/>
      </c>
      <c r="AJ481" s="65" t="str">
        <f t="shared" si="210"/>
        <v/>
      </c>
      <c r="AK481" s="37" t="str">
        <f t="shared" si="211"/>
        <v/>
      </c>
      <c r="AL481" s="14">
        <f t="shared" si="212"/>
        <v>630</v>
      </c>
      <c r="AM481" s="42">
        <f t="shared" si="213"/>
        <v>702.8</v>
      </c>
      <c r="AN481" s="60">
        <f t="shared" si="214"/>
        <v>616902</v>
      </c>
      <c r="AO481" s="43">
        <f t="shared" si="215"/>
        <v>4.6442910472681925E-2</v>
      </c>
      <c r="AP481" s="66">
        <f t="shared" si="216"/>
        <v>11499.171747215099</v>
      </c>
      <c r="AQ481" s="18">
        <v>0</v>
      </c>
      <c r="AR481" s="66">
        <f t="shared" si="217"/>
        <v>380803</v>
      </c>
      <c r="AS481" s="38">
        <f t="shared" si="218"/>
        <v>12110</v>
      </c>
      <c r="AT481" s="38">
        <f t="shared" si="219"/>
        <v>21572.050000000003</v>
      </c>
      <c r="AU481" s="66">
        <f t="shared" si="220"/>
        <v>357194</v>
      </c>
      <c r="AV481" s="20">
        <f t="shared" si="221"/>
        <v>380803</v>
      </c>
      <c r="AX481" s="65">
        <f t="shared" si="222"/>
        <v>1</v>
      </c>
    </row>
    <row r="482" spans="1:50" ht="15" customHeight="1">
      <c r="A482" s="2">
        <v>50</v>
      </c>
      <c r="B482" s="2">
        <v>800</v>
      </c>
      <c r="C482" s="1" t="s">
        <v>449</v>
      </c>
      <c r="D482" s="35">
        <v>348189</v>
      </c>
      <c r="E482" s="66">
        <v>0</v>
      </c>
      <c r="F482" s="7">
        <v>929</v>
      </c>
      <c r="G482" s="66">
        <v>955</v>
      </c>
      <c r="H482" s="63">
        <v>2.1949999999999998</v>
      </c>
      <c r="I482" s="65">
        <v>218</v>
      </c>
      <c r="J482" s="73">
        <f t="shared" si="196"/>
        <v>0.2283</v>
      </c>
      <c r="K482" s="65">
        <v>200</v>
      </c>
      <c r="L482" s="65">
        <v>469</v>
      </c>
      <c r="M482" s="61">
        <v>102</v>
      </c>
      <c r="N482" s="41">
        <f t="shared" si="197"/>
        <v>42.643900000000002</v>
      </c>
      <c r="O482" s="41">
        <f t="shared" si="198"/>
        <v>21.7484</v>
      </c>
      <c r="P482" s="3">
        <v>870</v>
      </c>
      <c r="Q482" s="3">
        <v>930</v>
      </c>
      <c r="R482" s="3">
        <v>904</v>
      </c>
      <c r="S482" s="3">
        <v>925</v>
      </c>
      <c r="T482" s="75">
        <v>929</v>
      </c>
      <c r="U482" s="74">
        <f t="shared" si="199"/>
        <v>930</v>
      </c>
      <c r="V482" s="42">
        <f t="shared" si="200"/>
        <v>0</v>
      </c>
      <c r="W482" s="68">
        <v>425751</v>
      </c>
      <c r="X482" s="69">
        <v>500007</v>
      </c>
      <c r="Y482" s="8">
        <v>0.69015647948948022</v>
      </c>
      <c r="Z482" s="37">
        <f t="shared" si="201"/>
        <v>1346.0715</v>
      </c>
      <c r="AA482" s="65">
        <f t="shared" si="202"/>
        <v>0</v>
      </c>
      <c r="AB482" s="34">
        <f t="shared" si="203"/>
        <v>0.43202299999999999</v>
      </c>
      <c r="AC482" s="34" t="str">
        <f t="shared" si="204"/>
        <v/>
      </c>
      <c r="AD482" s="65" t="str">
        <f t="shared" si="205"/>
        <v/>
      </c>
      <c r="AE482" s="65">
        <f t="shared" si="206"/>
        <v>723.78499999999997</v>
      </c>
      <c r="AF482" s="65">
        <f t="shared" si="207"/>
        <v>630</v>
      </c>
      <c r="AG482" s="65">
        <f t="shared" si="223"/>
        <v>0</v>
      </c>
      <c r="AH482" s="34" t="str">
        <f t="shared" si="208"/>
        <v/>
      </c>
      <c r="AI482" s="34" t="str">
        <f t="shared" si="209"/>
        <v/>
      </c>
      <c r="AJ482" s="65" t="str">
        <f t="shared" si="210"/>
        <v/>
      </c>
      <c r="AK482" s="37" t="str">
        <f t="shared" si="211"/>
        <v/>
      </c>
      <c r="AL482" s="14">
        <f t="shared" si="212"/>
        <v>630</v>
      </c>
      <c r="AM482" s="42">
        <f t="shared" si="213"/>
        <v>702.8</v>
      </c>
      <c r="AN482" s="60">
        <f t="shared" si="214"/>
        <v>487240</v>
      </c>
      <c r="AO482" s="43">
        <f t="shared" si="215"/>
        <v>4.6442910472681925E-2</v>
      </c>
      <c r="AP482" s="66">
        <f t="shared" si="216"/>
        <v>6457.933144136894</v>
      </c>
      <c r="AQ482" s="18">
        <v>0</v>
      </c>
      <c r="AR482" s="66">
        <f t="shared" si="217"/>
        <v>354647</v>
      </c>
      <c r="AS482" s="38">
        <f t="shared" si="218"/>
        <v>9550</v>
      </c>
      <c r="AT482" s="38">
        <f t="shared" si="219"/>
        <v>25000.350000000002</v>
      </c>
      <c r="AU482" s="66">
        <f t="shared" si="220"/>
        <v>338639</v>
      </c>
      <c r="AV482" s="20">
        <f t="shared" si="221"/>
        <v>354647</v>
      </c>
      <c r="AX482" s="65">
        <f t="shared" si="222"/>
        <v>1</v>
      </c>
    </row>
    <row r="483" spans="1:50" ht="15" customHeight="1">
      <c r="A483" s="2">
        <v>50</v>
      </c>
      <c r="B483" s="2">
        <v>900</v>
      </c>
      <c r="C483" s="1" t="s">
        <v>473</v>
      </c>
      <c r="D483" s="35">
        <v>196021</v>
      </c>
      <c r="E483" s="66">
        <v>0</v>
      </c>
      <c r="F483" s="7">
        <v>551</v>
      </c>
      <c r="G483" s="66">
        <v>546</v>
      </c>
      <c r="H483" s="63">
        <v>2.528</v>
      </c>
      <c r="I483" s="65">
        <v>130</v>
      </c>
      <c r="J483" s="73">
        <f t="shared" si="196"/>
        <v>0.23810000000000001</v>
      </c>
      <c r="K483" s="65">
        <v>41</v>
      </c>
      <c r="L483" s="65">
        <v>204</v>
      </c>
      <c r="M483" s="61">
        <v>75</v>
      </c>
      <c r="N483" s="41">
        <f t="shared" si="197"/>
        <v>20.097999999999999</v>
      </c>
      <c r="O483" s="41">
        <f t="shared" si="198"/>
        <v>36.764699999999998</v>
      </c>
      <c r="P483" s="3">
        <v>522</v>
      </c>
      <c r="Q483" s="3">
        <v>576</v>
      </c>
      <c r="R483" s="3">
        <v>504</v>
      </c>
      <c r="S483" s="3">
        <v>566</v>
      </c>
      <c r="T483" s="75">
        <v>551</v>
      </c>
      <c r="U483" s="74">
        <f t="shared" si="199"/>
        <v>576</v>
      </c>
      <c r="V483" s="42">
        <f t="shared" si="200"/>
        <v>5.21</v>
      </c>
      <c r="W483" s="68">
        <v>156882</v>
      </c>
      <c r="X483" s="69">
        <v>90002</v>
      </c>
      <c r="Y483" s="8">
        <v>0.76336299627643067</v>
      </c>
      <c r="Z483" s="37">
        <f t="shared" si="201"/>
        <v>721.80600000000004</v>
      </c>
      <c r="AA483" s="65">
        <f t="shared" si="202"/>
        <v>0</v>
      </c>
      <c r="AB483" s="34">
        <f t="shared" si="203"/>
        <v>0.43202299999999999</v>
      </c>
      <c r="AC483" s="34" t="str">
        <f t="shared" si="204"/>
        <v/>
      </c>
      <c r="AD483" s="65" t="str">
        <f t="shared" si="205"/>
        <v/>
      </c>
      <c r="AE483" s="65">
        <f t="shared" si="206"/>
        <v>573.68200000000002</v>
      </c>
      <c r="AF483" s="65">
        <f t="shared" si="207"/>
        <v>573.68200000000002</v>
      </c>
      <c r="AG483" s="65">
        <f t="shared" si="223"/>
        <v>0</v>
      </c>
      <c r="AH483" s="34" t="str">
        <f t="shared" si="208"/>
        <v/>
      </c>
      <c r="AI483" s="34" t="str">
        <f t="shared" si="209"/>
        <v/>
      </c>
      <c r="AJ483" s="65" t="str">
        <f t="shared" si="210"/>
        <v/>
      </c>
      <c r="AK483" s="37" t="str">
        <f t="shared" si="211"/>
        <v/>
      </c>
      <c r="AL483" s="14">
        <f t="shared" si="212"/>
        <v>573.67999999999995</v>
      </c>
      <c r="AM483" s="42">
        <f t="shared" si="213"/>
        <v>639.97</v>
      </c>
      <c r="AN483" s="60">
        <f t="shared" si="214"/>
        <v>281647</v>
      </c>
      <c r="AO483" s="43">
        <f t="shared" si="215"/>
        <v>4.6442910472681925E-2</v>
      </c>
      <c r="AP483" s="66">
        <f t="shared" si="216"/>
        <v>3976.7206521338626</v>
      </c>
      <c r="AQ483" s="18">
        <v>0</v>
      </c>
      <c r="AR483" s="66">
        <f t="shared" si="217"/>
        <v>199998</v>
      </c>
      <c r="AS483" s="38">
        <f t="shared" si="218"/>
        <v>5460</v>
      </c>
      <c r="AT483" s="38">
        <f t="shared" si="219"/>
        <v>4500.1000000000004</v>
      </c>
      <c r="AU483" s="66">
        <f t="shared" si="220"/>
        <v>191521</v>
      </c>
      <c r="AV483" s="20">
        <f t="shared" si="221"/>
        <v>199998</v>
      </c>
      <c r="AX483" s="65">
        <f t="shared" si="222"/>
        <v>1</v>
      </c>
    </row>
    <row r="484" spans="1:50" ht="15" customHeight="1">
      <c r="A484" s="2">
        <v>50</v>
      </c>
      <c r="B484" s="2">
        <v>1100</v>
      </c>
      <c r="C484" s="1" t="s">
        <v>661</v>
      </c>
      <c r="D484" s="35">
        <v>97479</v>
      </c>
      <c r="E484" s="66">
        <v>0</v>
      </c>
      <c r="F484" s="7">
        <v>394</v>
      </c>
      <c r="G484" s="66">
        <v>398</v>
      </c>
      <c r="H484" s="63">
        <v>2.4569999999999999</v>
      </c>
      <c r="I484" s="65">
        <v>81</v>
      </c>
      <c r="J484" s="73">
        <f t="shared" si="196"/>
        <v>0.20349999999999999</v>
      </c>
      <c r="K484" s="65">
        <v>34</v>
      </c>
      <c r="L484" s="65">
        <v>192</v>
      </c>
      <c r="M484" s="61">
        <v>81</v>
      </c>
      <c r="N484" s="41">
        <f t="shared" si="197"/>
        <v>17.708299999999998</v>
      </c>
      <c r="O484" s="41">
        <f t="shared" si="198"/>
        <v>42.1875</v>
      </c>
      <c r="P484" s="3">
        <v>390</v>
      </c>
      <c r="Q484" s="3">
        <v>371</v>
      </c>
      <c r="R484" s="3">
        <v>363</v>
      </c>
      <c r="S484" s="3">
        <v>354</v>
      </c>
      <c r="T484" s="75">
        <v>394</v>
      </c>
      <c r="U484" s="74">
        <f t="shared" si="199"/>
        <v>394</v>
      </c>
      <c r="V484" s="42">
        <f t="shared" si="200"/>
        <v>0</v>
      </c>
      <c r="W484" s="68">
        <v>149593</v>
      </c>
      <c r="X484" s="69">
        <v>134438</v>
      </c>
      <c r="Y484" s="8">
        <v>0.45906621961182831</v>
      </c>
      <c r="Z484" s="37">
        <f t="shared" si="201"/>
        <v>858.26400000000001</v>
      </c>
      <c r="AA484" s="65">
        <f t="shared" si="202"/>
        <v>0</v>
      </c>
      <c r="AB484" s="34">
        <f t="shared" si="203"/>
        <v>0.43202299999999999</v>
      </c>
      <c r="AC484" s="34" t="str">
        <f t="shared" si="204"/>
        <v/>
      </c>
      <c r="AD484" s="65" t="str">
        <f t="shared" si="205"/>
        <v/>
      </c>
      <c r="AE484" s="65">
        <f t="shared" si="206"/>
        <v>519.36599999999999</v>
      </c>
      <c r="AF484" s="65">
        <f t="shared" si="207"/>
        <v>519.36599999999999</v>
      </c>
      <c r="AG484" s="65">
        <f t="shared" si="223"/>
        <v>0</v>
      </c>
      <c r="AH484" s="34" t="str">
        <f t="shared" si="208"/>
        <v/>
      </c>
      <c r="AI484" s="34" t="str">
        <f t="shared" si="209"/>
        <v/>
      </c>
      <c r="AJ484" s="65" t="str">
        <f t="shared" si="210"/>
        <v/>
      </c>
      <c r="AK484" s="37" t="str">
        <f t="shared" si="211"/>
        <v/>
      </c>
      <c r="AL484" s="14">
        <f t="shared" si="212"/>
        <v>519.37</v>
      </c>
      <c r="AM484" s="42">
        <f t="shared" si="213"/>
        <v>579.38</v>
      </c>
      <c r="AN484" s="60">
        <f t="shared" si="214"/>
        <v>165966</v>
      </c>
      <c r="AO484" s="43">
        <f t="shared" si="215"/>
        <v>4.6442910472681925E-2</v>
      </c>
      <c r="AP484" s="66">
        <f t="shared" si="216"/>
        <v>3180.7356095425671</v>
      </c>
      <c r="AQ484" s="18">
        <v>0</v>
      </c>
      <c r="AR484" s="66">
        <f t="shared" si="217"/>
        <v>100660</v>
      </c>
      <c r="AS484" s="38">
        <f t="shared" si="218"/>
        <v>3980</v>
      </c>
      <c r="AT484" s="38">
        <f t="shared" si="219"/>
        <v>6721.9000000000005</v>
      </c>
      <c r="AU484" s="66">
        <f t="shared" si="220"/>
        <v>93499</v>
      </c>
      <c r="AV484" s="20">
        <f t="shared" si="221"/>
        <v>100660</v>
      </c>
      <c r="AX484" s="65">
        <f t="shared" si="222"/>
        <v>1</v>
      </c>
    </row>
    <row r="485" spans="1:50" ht="15" customHeight="1">
      <c r="A485" s="2">
        <v>50</v>
      </c>
      <c r="B485" s="2">
        <v>1200</v>
      </c>
      <c r="C485" s="1" t="s">
        <v>682</v>
      </c>
      <c r="D485" s="35">
        <v>9280</v>
      </c>
      <c r="E485" s="66">
        <v>0</v>
      </c>
      <c r="F485" s="7">
        <v>61</v>
      </c>
      <c r="G485" s="66">
        <v>56</v>
      </c>
      <c r="H485" s="63">
        <v>2.0739999999999998</v>
      </c>
      <c r="I485" s="65">
        <v>34</v>
      </c>
      <c r="J485" s="73">
        <f t="shared" si="196"/>
        <v>0.60709999999999997</v>
      </c>
      <c r="K485" s="65">
        <v>9</v>
      </c>
      <c r="L485" s="65">
        <v>25</v>
      </c>
      <c r="M485" s="61">
        <v>10</v>
      </c>
      <c r="N485" s="41">
        <f t="shared" si="197"/>
        <v>36</v>
      </c>
      <c r="O485" s="41">
        <f t="shared" si="198"/>
        <v>40</v>
      </c>
      <c r="P485" s="3">
        <v>85</v>
      </c>
      <c r="Q485" s="3">
        <v>95</v>
      </c>
      <c r="R485" s="3">
        <v>78</v>
      </c>
      <c r="S485" s="3">
        <v>76</v>
      </c>
      <c r="T485" s="75">
        <v>61</v>
      </c>
      <c r="U485" s="74">
        <f t="shared" si="199"/>
        <v>95</v>
      </c>
      <c r="V485" s="42">
        <f t="shared" si="200"/>
        <v>41.05</v>
      </c>
      <c r="W485" s="68">
        <v>79512</v>
      </c>
      <c r="X485" s="69">
        <v>24999</v>
      </c>
      <c r="Y485" s="8">
        <v>0.82965982853974618</v>
      </c>
      <c r="Z485" s="37">
        <f t="shared" si="201"/>
        <v>73.524100000000004</v>
      </c>
      <c r="AA485" s="65">
        <f t="shared" si="202"/>
        <v>0</v>
      </c>
      <c r="AB485" s="34">
        <f t="shared" si="203"/>
        <v>0.43202299999999999</v>
      </c>
      <c r="AC485" s="34" t="str">
        <f t="shared" si="204"/>
        <v/>
      </c>
      <c r="AD485" s="65" t="str">
        <f t="shared" si="205"/>
        <v/>
      </c>
      <c r="AE485" s="65">
        <f t="shared" si="206"/>
        <v>410</v>
      </c>
      <c r="AF485" s="65">
        <f t="shared" si="207"/>
        <v>410</v>
      </c>
      <c r="AG485" s="65">
        <f t="shared" si="223"/>
        <v>0</v>
      </c>
      <c r="AH485" s="34" t="str">
        <f t="shared" si="208"/>
        <v/>
      </c>
      <c r="AI485" s="34" t="str">
        <f t="shared" si="209"/>
        <v/>
      </c>
      <c r="AJ485" s="65" t="str">
        <f t="shared" si="210"/>
        <v/>
      </c>
      <c r="AK485" s="37" t="str">
        <f t="shared" si="211"/>
        <v/>
      </c>
      <c r="AL485" s="14">
        <f t="shared" si="212"/>
        <v>410</v>
      </c>
      <c r="AM485" s="42">
        <f t="shared" si="213"/>
        <v>457.38</v>
      </c>
      <c r="AN485" s="60">
        <f t="shared" si="214"/>
        <v>0</v>
      </c>
      <c r="AO485" s="43">
        <f t="shared" si="215"/>
        <v>4.6442910472681925E-2</v>
      </c>
      <c r="AP485" s="66">
        <f t="shared" si="216"/>
        <v>-430.99020918648824</v>
      </c>
      <c r="AQ485" s="18">
        <v>0</v>
      </c>
      <c r="AR485" s="66">
        <f t="shared" si="217"/>
        <v>0</v>
      </c>
      <c r="AS485" s="38">
        <f t="shared" si="218"/>
        <v>560</v>
      </c>
      <c r="AT485" s="38">
        <f t="shared" si="219"/>
        <v>1249.95</v>
      </c>
      <c r="AU485" s="66">
        <f t="shared" si="220"/>
        <v>8720</v>
      </c>
      <c r="AV485" s="20">
        <f t="shared" si="221"/>
        <v>8720</v>
      </c>
      <c r="AX485" s="65">
        <f t="shared" si="222"/>
        <v>1</v>
      </c>
    </row>
    <row r="486" spans="1:50" ht="15" customHeight="1">
      <c r="A486" s="2">
        <v>50</v>
      </c>
      <c r="B486" s="2">
        <v>1300</v>
      </c>
      <c r="C486" s="1" t="s">
        <v>753</v>
      </c>
      <c r="D486" s="35">
        <v>10422</v>
      </c>
      <c r="E486" s="66">
        <v>0</v>
      </c>
      <c r="F486" s="7">
        <v>58</v>
      </c>
      <c r="G486" s="66">
        <v>52</v>
      </c>
      <c r="H486" s="63">
        <v>2.476</v>
      </c>
      <c r="I486" s="65">
        <v>24</v>
      </c>
      <c r="J486" s="73">
        <f t="shared" si="196"/>
        <v>0.46150000000000002</v>
      </c>
      <c r="K486" s="65">
        <v>5</v>
      </c>
      <c r="L486" s="65">
        <v>25</v>
      </c>
      <c r="M486" s="61">
        <v>4</v>
      </c>
      <c r="N486" s="41">
        <f t="shared" si="197"/>
        <v>20</v>
      </c>
      <c r="O486" s="41">
        <f t="shared" si="198"/>
        <v>16</v>
      </c>
      <c r="P486" s="3">
        <v>59</v>
      </c>
      <c r="Q486" s="3">
        <v>96</v>
      </c>
      <c r="R486" s="3">
        <v>83</v>
      </c>
      <c r="S486" s="3">
        <v>93</v>
      </c>
      <c r="T486" s="75">
        <v>58</v>
      </c>
      <c r="U486" s="74">
        <f t="shared" si="199"/>
        <v>96</v>
      </c>
      <c r="V486" s="42">
        <f t="shared" si="200"/>
        <v>45.83</v>
      </c>
      <c r="W486" s="68">
        <v>22870</v>
      </c>
      <c r="X486" s="69">
        <v>6000</v>
      </c>
      <c r="Y486" s="8">
        <v>0.39086899244320822</v>
      </c>
      <c r="Z486" s="37">
        <f t="shared" si="201"/>
        <v>148.38730000000001</v>
      </c>
      <c r="AA486" s="65">
        <f t="shared" si="202"/>
        <v>0</v>
      </c>
      <c r="AB486" s="34">
        <f t="shared" si="203"/>
        <v>0.43202299999999999</v>
      </c>
      <c r="AC486" s="34" t="str">
        <f t="shared" si="204"/>
        <v/>
      </c>
      <c r="AD486" s="65" t="str">
        <f t="shared" si="205"/>
        <v/>
      </c>
      <c r="AE486" s="65">
        <f t="shared" si="206"/>
        <v>410</v>
      </c>
      <c r="AF486" s="65">
        <f t="shared" si="207"/>
        <v>410</v>
      </c>
      <c r="AG486" s="65">
        <f t="shared" si="223"/>
        <v>0</v>
      </c>
      <c r="AH486" s="34" t="str">
        <f t="shared" si="208"/>
        <v/>
      </c>
      <c r="AI486" s="34" t="str">
        <f t="shared" si="209"/>
        <v/>
      </c>
      <c r="AJ486" s="65" t="str">
        <f t="shared" si="210"/>
        <v/>
      </c>
      <c r="AK486" s="37" t="str">
        <f t="shared" si="211"/>
        <v/>
      </c>
      <c r="AL486" s="14">
        <f t="shared" si="212"/>
        <v>410</v>
      </c>
      <c r="AM486" s="42">
        <f t="shared" si="213"/>
        <v>457.38</v>
      </c>
      <c r="AN486" s="60">
        <f t="shared" si="214"/>
        <v>13903</v>
      </c>
      <c r="AO486" s="43">
        <f t="shared" si="215"/>
        <v>4.6442910472681925E-2</v>
      </c>
      <c r="AP486" s="66">
        <f t="shared" si="216"/>
        <v>161.66777135540579</v>
      </c>
      <c r="AQ486" s="18">
        <v>0</v>
      </c>
      <c r="AR486" s="66">
        <f t="shared" si="217"/>
        <v>10584</v>
      </c>
      <c r="AS486" s="38">
        <f t="shared" si="218"/>
        <v>520</v>
      </c>
      <c r="AT486" s="38">
        <f t="shared" si="219"/>
        <v>300</v>
      </c>
      <c r="AU486" s="66">
        <f t="shared" si="220"/>
        <v>10122</v>
      </c>
      <c r="AV486" s="20">
        <f t="shared" si="221"/>
        <v>10584</v>
      </c>
      <c r="AX486" s="65">
        <f t="shared" si="222"/>
        <v>1</v>
      </c>
    </row>
    <row r="487" spans="1:50" ht="15" customHeight="1">
      <c r="A487" s="2">
        <v>50</v>
      </c>
      <c r="B487" s="2">
        <v>1400</v>
      </c>
      <c r="C487" s="1" t="s">
        <v>798</v>
      </c>
      <c r="D487" s="35">
        <v>34883</v>
      </c>
      <c r="E487" s="66">
        <v>0</v>
      </c>
      <c r="F487" s="7">
        <v>151</v>
      </c>
      <c r="G487" s="66">
        <v>155</v>
      </c>
      <c r="H487" s="63">
        <v>2.3130000000000002</v>
      </c>
      <c r="I487" s="65"/>
      <c r="J487" s="73">
        <f t="shared" si="196"/>
        <v>0</v>
      </c>
      <c r="K487" s="65">
        <v>38</v>
      </c>
      <c r="L487" s="65">
        <v>53</v>
      </c>
      <c r="M487" s="61">
        <v>7</v>
      </c>
      <c r="N487" s="41">
        <f t="shared" si="197"/>
        <v>71.698099999999997</v>
      </c>
      <c r="O487" s="41">
        <f t="shared" si="198"/>
        <v>13.2075</v>
      </c>
      <c r="P487" s="3">
        <v>189</v>
      </c>
      <c r="Q487" s="3">
        <v>176</v>
      </c>
      <c r="R487" s="3">
        <v>170</v>
      </c>
      <c r="S487" s="3">
        <v>196</v>
      </c>
      <c r="T487" s="75">
        <v>151</v>
      </c>
      <c r="U487" s="74">
        <f t="shared" si="199"/>
        <v>196</v>
      </c>
      <c r="V487" s="42">
        <f t="shared" si="200"/>
        <v>20.92</v>
      </c>
      <c r="W487" s="68">
        <v>59682</v>
      </c>
      <c r="X487" s="69">
        <v>43724</v>
      </c>
      <c r="Y487" s="8">
        <v>0.46116661544377813</v>
      </c>
      <c r="Z487" s="37">
        <f t="shared" si="201"/>
        <v>327.43049999999999</v>
      </c>
      <c r="AA487" s="65">
        <f t="shared" si="202"/>
        <v>0</v>
      </c>
      <c r="AB487" s="34">
        <f t="shared" si="203"/>
        <v>0.43202299999999999</v>
      </c>
      <c r="AC487" s="34" t="str">
        <f t="shared" si="204"/>
        <v/>
      </c>
      <c r="AD487" s="65" t="str">
        <f t="shared" si="205"/>
        <v/>
      </c>
      <c r="AE487" s="65">
        <f t="shared" si="206"/>
        <v>430.185</v>
      </c>
      <c r="AF487" s="65">
        <f t="shared" si="207"/>
        <v>430.185</v>
      </c>
      <c r="AG487" s="65">
        <f t="shared" si="223"/>
        <v>0</v>
      </c>
      <c r="AH487" s="34" t="str">
        <f t="shared" si="208"/>
        <v/>
      </c>
      <c r="AI487" s="34" t="str">
        <f t="shared" si="209"/>
        <v/>
      </c>
      <c r="AJ487" s="65" t="str">
        <f t="shared" si="210"/>
        <v/>
      </c>
      <c r="AK487" s="37" t="str">
        <f t="shared" si="211"/>
        <v/>
      </c>
      <c r="AL487" s="14">
        <f t="shared" si="212"/>
        <v>430.19</v>
      </c>
      <c r="AM487" s="42">
        <f t="shared" si="213"/>
        <v>479.9</v>
      </c>
      <c r="AN487" s="60">
        <f t="shared" si="214"/>
        <v>48601</v>
      </c>
      <c r="AO487" s="43">
        <f t="shared" si="215"/>
        <v>4.6442910472681925E-2</v>
      </c>
      <c r="AP487" s="66">
        <f t="shared" si="216"/>
        <v>637.10384586425062</v>
      </c>
      <c r="AQ487" s="18">
        <v>0</v>
      </c>
      <c r="AR487" s="66">
        <f t="shared" si="217"/>
        <v>35520</v>
      </c>
      <c r="AS487" s="38">
        <f t="shared" si="218"/>
        <v>1550</v>
      </c>
      <c r="AT487" s="38">
        <f t="shared" si="219"/>
        <v>2186.2000000000003</v>
      </c>
      <c r="AU487" s="66">
        <f t="shared" si="220"/>
        <v>33333</v>
      </c>
      <c r="AV487" s="20">
        <f t="shared" si="221"/>
        <v>35520</v>
      </c>
      <c r="AX487" s="65">
        <f t="shared" si="222"/>
        <v>1</v>
      </c>
    </row>
    <row r="488" spans="1:50" ht="15" customHeight="1">
      <c r="A488" s="2">
        <v>50</v>
      </c>
      <c r="B488" s="2">
        <v>1500</v>
      </c>
      <c r="C488" s="1" t="s">
        <v>490</v>
      </c>
      <c r="D488" s="35">
        <v>53410</v>
      </c>
      <c r="E488" s="66">
        <v>0</v>
      </c>
      <c r="F488" s="7">
        <v>176</v>
      </c>
      <c r="G488" s="66">
        <v>179</v>
      </c>
      <c r="H488" s="63">
        <v>2.157</v>
      </c>
      <c r="I488" s="65">
        <v>8</v>
      </c>
      <c r="J488" s="73">
        <f t="shared" si="196"/>
        <v>4.4699999999999997E-2</v>
      </c>
      <c r="K488" s="65">
        <v>45</v>
      </c>
      <c r="L488" s="65">
        <v>97</v>
      </c>
      <c r="M488" s="61">
        <v>44</v>
      </c>
      <c r="N488" s="41">
        <f t="shared" si="197"/>
        <v>46.391799999999996</v>
      </c>
      <c r="O488" s="41">
        <f t="shared" si="198"/>
        <v>45.360799999999998</v>
      </c>
      <c r="P488" s="3">
        <v>328</v>
      </c>
      <c r="Q488" s="3">
        <v>253</v>
      </c>
      <c r="R488" s="3">
        <v>206</v>
      </c>
      <c r="S488" s="3">
        <v>189</v>
      </c>
      <c r="T488" s="75">
        <v>176</v>
      </c>
      <c r="U488" s="74">
        <f t="shared" si="199"/>
        <v>328</v>
      </c>
      <c r="V488" s="42">
        <f t="shared" si="200"/>
        <v>45.43</v>
      </c>
      <c r="W488" s="68">
        <v>46059</v>
      </c>
      <c r="X488" s="69">
        <v>29998</v>
      </c>
      <c r="Y488" s="8">
        <v>0.1842506606208214</v>
      </c>
      <c r="Z488" s="37">
        <f t="shared" si="201"/>
        <v>955.22050000000002</v>
      </c>
      <c r="AA488" s="65">
        <f t="shared" si="202"/>
        <v>0</v>
      </c>
      <c r="AB488" s="34">
        <f t="shared" si="203"/>
        <v>0.43202299999999999</v>
      </c>
      <c r="AC488" s="34" t="str">
        <f t="shared" si="204"/>
        <v/>
      </c>
      <c r="AD488" s="65" t="str">
        <f t="shared" si="205"/>
        <v/>
      </c>
      <c r="AE488" s="65">
        <f t="shared" si="206"/>
        <v>438.99299999999999</v>
      </c>
      <c r="AF488" s="65">
        <f t="shared" si="207"/>
        <v>438.99299999999999</v>
      </c>
      <c r="AG488" s="65">
        <f t="shared" si="223"/>
        <v>0</v>
      </c>
      <c r="AH488" s="34" t="str">
        <f t="shared" si="208"/>
        <v/>
      </c>
      <c r="AI488" s="34" t="str">
        <f t="shared" si="209"/>
        <v/>
      </c>
      <c r="AJ488" s="65" t="str">
        <f t="shared" si="210"/>
        <v/>
      </c>
      <c r="AK488" s="37" t="str">
        <f t="shared" si="211"/>
        <v/>
      </c>
      <c r="AL488" s="14">
        <f t="shared" si="212"/>
        <v>438.99</v>
      </c>
      <c r="AM488" s="42">
        <f t="shared" si="213"/>
        <v>489.72</v>
      </c>
      <c r="AN488" s="60">
        <f t="shared" si="214"/>
        <v>67761</v>
      </c>
      <c r="AO488" s="43">
        <f t="shared" si="215"/>
        <v>4.6442910472681925E-2</v>
      </c>
      <c r="AP488" s="66">
        <f t="shared" si="216"/>
        <v>666.50220819345827</v>
      </c>
      <c r="AQ488" s="18">
        <v>0</v>
      </c>
      <c r="AR488" s="66">
        <f t="shared" si="217"/>
        <v>54077</v>
      </c>
      <c r="AS488" s="38">
        <f t="shared" si="218"/>
        <v>1790</v>
      </c>
      <c r="AT488" s="38">
        <f t="shared" si="219"/>
        <v>1499.9</v>
      </c>
      <c r="AU488" s="66">
        <f t="shared" si="220"/>
        <v>51910</v>
      </c>
      <c r="AV488" s="20">
        <f t="shared" si="221"/>
        <v>54077</v>
      </c>
      <c r="AX488" s="65">
        <f t="shared" si="222"/>
        <v>1</v>
      </c>
    </row>
    <row r="489" spans="1:50" ht="15" customHeight="1">
      <c r="A489" s="2">
        <v>50</v>
      </c>
      <c r="B489" s="2">
        <v>1600</v>
      </c>
      <c r="C489" s="1" t="s">
        <v>634</v>
      </c>
      <c r="D489" s="35">
        <v>82093</v>
      </c>
      <c r="E489" s="66">
        <v>0</v>
      </c>
      <c r="F489" s="7">
        <v>442</v>
      </c>
      <c r="G489" s="66">
        <v>446</v>
      </c>
      <c r="H489" s="63">
        <v>2.823</v>
      </c>
      <c r="I489" s="65">
        <v>54</v>
      </c>
      <c r="J489" s="73">
        <f t="shared" si="196"/>
        <v>0.1211</v>
      </c>
      <c r="K489" s="65">
        <v>37</v>
      </c>
      <c r="L489" s="65">
        <v>182</v>
      </c>
      <c r="M489" s="61">
        <v>21</v>
      </c>
      <c r="N489" s="41">
        <f t="shared" si="197"/>
        <v>20.329699999999999</v>
      </c>
      <c r="O489" s="41">
        <f t="shared" si="198"/>
        <v>11.538500000000001</v>
      </c>
      <c r="P489" s="3">
        <v>197</v>
      </c>
      <c r="Q489" s="3">
        <v>285</v>
      </c>
      <c r="R489" s="3">
        <v>288</v>
      </c>
      <c r="S489" s="3">
        <v>355</v>
      </c>
      <c r="T489" s="75">
        <v>442</v>
      </c>
      <c r="U489" s="74">
        <f t="shared" si="199"/>
        <v>442</v>
      </c>
      <c r="V489" s="42">
        <f t="shared" si="200"/>
        <v>0</v>
      </c>
      <c r="W489" s="68">
        <v>373532</v>
      </c>
      <c r="X489" s="69">
        <v>166215</v>
      </c>
      <c r="Y489" s="8">
        <v>0.67277338736704573</v>
      </c>
      <c r="Z489" s="37">
        <f t="shared" si="201"/>
        <v>656.98199999999997</v>
      </c>
      <c r="AA489" s="65">
        <f t="shared" si="202"/>
        <v>0</v>
      </c>
      <c r="AB489" s="34">
        <f t="shared" si="203"/>
        <v>0.43202299999999999</v>
      </c>
      <c r="AC489" s="34" t="str">
        <f t="shared" si="204"/>
        <v/>
      </c>
      <c r="AD489" s="65" t="str">
        <f t="shared" si="205"/>
        <v/>
      </c>
      <c r="AE489" s="65">
        <f t="shared" si="206"/>
        <v>536.98199999999997</v>
      </c>
      <c r="AF489" s="65">
        <f t="shared" si="207"/>
        <v>536.98199999999997</v>
      </c>
      <c r="AG489" s="65">
        <f t="shared" si="223"/>
        <v>0</v>
      </c>
      <c r="AH489" s="34" t="str">
        <f t="shared" si="208"/>
        <v/>
      </c>
      <c r="AI489" s="34" t="str">
        <f t="shared" si="209"/>
        <v/>
      </c>
      <c r="AJ489" s="65" t="str">
        <f t="shared" si="210"/>
        <v/>
      </c>
      <c r="AK489" s="37" t="str">
        <f t="shared" si="211"/>
        <v/>
      </c>
      <c r="AL489" s="14">
        <f t="shared" si="212"/>
        <v>536.98</v>
      </c>
      <c r="AM489" s="42">
        <f t="shared" si="213"/>
        <v>599.03</v>
      </c>
      <c r="AN489" s="60">
        <f t="shared" si="214"/>
        <v>105793</v>
      </c>
      <c r="AO489" s="43">
        <f t="shared" si="215"/>
        <v>4.6442910472681925E-2</v>
      </c>
      <c r="AP489" s="66">
        <f t="shared" si="216"/>
        <v>1100.6969782025617</v>
      </c>
      <c r="AQ489" s="18">
        <v>0</v>
      </c>
      <c r="AR489" s="66">
        <f t="shared" si="217"/>
        <v>83194</v>
      </c>
      <c r="AS489" s="38">
        <f t="shared" si="218"/>
        <v>4460</v>
      </c>
      <c r="AT489" s="38">
        <f t="shared" si="219"/>
        <v>8310.75</v>
      </c>
      <c r="AU489" s="66">
        <f t="shared" si="220"/>
        <v>77633</v>
      </c>
      <c r="AV489" s="20">
        <f t="shared" si="221"/>
        <v>83194</v>
      </c>
      <c r="AX489" s="65">
        <f t="shared" si="222"/>
        <v>1</v>
      </c>
    </row>
    <row r="490" spans="1:50" ht="15" customHeight="1">
      <c r="A490" s="2">
        <v>51</v>
      </c>
      <c r="B490" s="2">
        <v>100</v>
      </c>
      <c r="C490" s="1" t="s">
        <v>32</v>
      </c>
      <c r="D490" s="35">
        <v>22611</v>
      </c>
      <c r="E490" s="66">
        <v>0</v>
      </c>
      <c r="F490" s="7">
        <v>147</v>
      </c>
      <c r="G490" s="66">
        <v>138</v>
      </c>
      <c r="H490" s="63">
        <v>2.339</v>
      </c>
      <c r="I490" s="65"/>
      <c r="J490" s="73">
        <f t="shared" si="196"/>
        <v>0</v>
      </c>
      <c r="K490" s="65">
        <v>34</v>
      </c>
      <c r="L490" s="65">
        <v>84</v>
      </c>
      <c r="M490" s="61">
        <v>18</v>
      </c>
      <c r="N490" s="41">
        <f t="shared" si="197"/>
        <v>40.476199999999999</v>
      </c>
      <c r="O490" s="41">
        <f t="shared" si="198"/>
        <v>21.428599999999999</v>
      </c>
      <c r="P490" s="3">
        <v>203</v>
      </c>
      <c r="Q490" s="3">
        <v>201</v>
      </c>
      <c r="R490" s="3">
        <v>150</v>
      </c>
      <c r="S490" s="3">
        <v>146</v>
      </c>
      <c r="T490" s="75">
        <v>147</v>
      </c>
      <c r="U490" s="74">
        <f t="shared" si="199"/>
        <v>203</v>
      </c>
      <c r="V490" s="42">
        <f t="shared" si="200"/>
        <v>32.020000000000003</v>
      </c>
      <c r="W490" s="68">
        <v>81665</v>
      </c>
      <c r="X490" s="69">
        <v>52005</v>
      </c>
      <c r="Y490" s="8">
        <v>1.1691073472155082</v>
      </c>
      <c r="Z490" s="37">
        <f t="shared" si="201"/>
        <v>125.73699999999999</v>
      </c>
      <c r="AA490" s="65">
        <f t="shared" si="202"/>
        <v>0</v>
      </c>
      <c r="AB490" s="34">
        <f t="shared" si="203"/>
        <v>0.43202299999999999</v>
      </c>
      <c r="AC490" s="34" t="str">
        <f t="shared" si="204"/>
        <v/>
      </c>
      <c r="AD490" s="65" t="str">
        <f t="shared" si="205"/>
        <v/>
      </c>
      <c r="AE490" s="65">
        <f t="shared" si="206"/>
        <v>423.94600000000003</v>
      </c>
      <c r="AF490" s="65">
        <f t="shared" si="207"/>
        <v>423.94600000000003</v>
      </c>
      <c r="AG490" s="65">
        <f t="shared" si="223"/>
        <v>0</v>
      </c>
      <c r="AH490" s="34" t="str">
        <f t="shared" si="208"/>
        <v/>
      </c>
      <c r="AI490" s="34" t="str">
        <f t="shared" si="209"/>
        <v/>
      </c>
      <c r="AJ490" s="65" t="str">
        <f t="shared" si="210"/>
        <v/>
      </c>
      <c r="AK490" s="37" t="str">
        <f t="shared" si="211"/>
        <v/>
      </c>
      <c r="AL490" s="14">
        <f t="shared" si="212"/>
        <v>423.95</v>
      </c>
      <c r="AM490" s="42">
        <f t="shared" si="213"/>
        <v>472.94</v>
      </c>
      <c r="AN490" s="60">
        <f t="shared" si="214"/>
        <v>29985</v>
      </c>
      <c r="AO490" s="43">
        <f t="shared" si="215"/>
        <v>4.6442910472681925E-2</v>
      </c>
      <c r="AP490" s="66">
        <f t="shared" si="216"/>
        <v>342.4700218255565</v>
      </c>
      <c r="AQ490" s="18">
        <v>0</v>
      </c>
      <c r="AR490" s="66">
        <f t="shared" si="217"/>
        <v>22953</v>
      </c>
      <c r="AS490" s="38">
        <f t="shared" si="218"/>
        <v>1380</v>
      </c>
      <c r="AT490" s="38">
        <f t="shared" si="219"/>
        <v>2600.25</v>
      </c>
      <c r="AU490" s="66">
        <f t="shared" si="220"/>
        <v>21231</v>
      </c>
      <c r="AV490" s="20">
        <f t="shared" si="221"/>
        <v>22953</v>
      </c>
      <c r="AX490" s="65">
        <f t="shared" si="222"/>
        <v>1</v>
      </c>
    </row>
    <row r="491" spans="1:50" ht="15" customHeight="1">
      <c r="A491" s="2">
        <v>51</v>
      </c>
      <c r="B491" s="2">
        <v>200</v>
      </c>
      <c r="C491" s="1" t="s">
        <v>129</v>
      </c>
      <c r="D491" s="35">
        <v>63664</v>
      </c>
      <c r="E491" s="66">
        <v>0</v>
      </c>
      <c r="F491" s="7">
        <v>270</v>
      </c>
      <c r="G491" s="66">
        <v>255</v>
      </c>
      <c r="H491" s="63">
        <v>2.4060000000000001</v>
      </c>
      <c r="I491" s="65">
        <v>520</v>
      </c>
      <c r="J491" s="73">
        <f t="shared" si="196"/>
        <v>2.0392000000000001</v>
      </c>
      <c r="K491" s="65">
        <v>17</v>
      </c>
      <c r="L491" s="65">
        <v>153</v>
      </c>
      <c r="M491" s="61">
        <v>31</v>
      </c>
      <c r="N491" s="41">
        <f t="shared" si="197"/>
        <v>11.1111</v>
      </c>
      <c r="O491" s="41">
        <f t="shared" si="198"/>
        <v>20.261399999999998</v>
      </c>
      <c r="P491" s="3">
        <v>319</v>
      </c>
      <c r="Q491" s="3">
        <v>344</v>
      </c>
      <c r="R491" s="3">
        <v>316</v>
      </c>
      <c r="S491" s="3">
        <v>276</v>
      </c>
      <c r="T491" s="75">
        <v>270</v>
      </c>
      <c r="U491" s="74">
        <f t="shared" si="199"/>
        <v>344</v>
      </c>
      <c r="V491" s="42">
        <f t="shared" si="200"/>
        <v>25.87</v>
      </c>
      <c r="W491" s="68">
        <v>136547</v>
      </c>
      <c r="X491" s="69">
        <v>114156</v>
      </c>
      <c r="Y491" s="8">
        <v>0.78122871611760358</v>
      </c>
      <c r="Z491" s="37">
        <f t="shared" si="201"/>
        <v>345.60939999999999</v>
      </c>
      <c r="AA491" s="65">
        <f t="shared" si="202"/>
        <v>0</v>
      </c>
      <c r="AB491" s="34">
        <f t="shared" si="203"/>
        <v>0.43202299999999999</v>
      </c>
      <c r="AC491" s="34" t="str">
        <f t="shared" si="204"/>
        <v/>
      </c>
      <c r="AD491" s="65" t="str">
        <f t="shared" si="205"/>
        <v/>
      </c>
      <c r="AE491" s="65">
        <f t="shared" si="206"/>
        <v>466.88499999999999</v>
      </c>
      <c r="AF491" s="65">
        <f t="shared" si="207"/>
        <v>466.88499999999999</v>
      </c>
      <c r="AG491" s="65">
        <f t="shared" si="223"/>
        <v>0</v>
      </c>
      <c r="AH491" s="34" t="str">
        <f t="shared" si="208"/>
        <v/>
      </c>
      <c r="AI491" s="34" t="str">
        <f t="shared" si="209"/>
        <v/>
      </c>
      <c r="AJ491" s="65" t="str">
        <f t="shared" si="210"/>
        <v/>
      </c>
      <c r="AK491" s="37" t="str">
        <f t="shared" si="211"/>
        <v/>
      </c>
      <c r="AL491" s="14">
        <f t="shared" si="212"/>
        <v>466.89</v>
      </c>
      <c r="AM491" s="42">
        <f t="shared" si="213"/>
        <v>520.84</v>
      </c>
      <c r="AN491" s="60">
        <f t="shared" si="214"/>
        <v>73823</v>
      </c>
      <c r="AO491" s="43">
        <f t="shared" si="215"/>
        <v>4.6442910472681925E-2</v>
      </c>
      <c r="AP491" s="66">
        <f t="shared" si="216"/>
        <v>471.81352749197566</v>
      </c>
      <c r="AQ491" s="18">
        <v>0</v>
      </c>
      <c r="AR491" s="66">
        <f t="shared" si="217"/>
        <v>64136</v>
      </c>
      <c r="AS491" s="38">
        <f t="shared" si="218"/>
        <v>2550</v>
      </c>
      <c r="AT491" s="38">
        <f t="shared" si="219"/>
        <v>5707.8</v>
      </c>
      <c r="AU491" s="66">
        <f t="shared" si="220"/>
        <v>61114</v>
      </c>
      <c r="AV491" s="20">
        <f t="shared" si="221"/>
        <v>64136</v>
      </c>
      <c r="AX491" s="65">
        <f t="shared" si="222"/>
        <v>1</v>
      </c>
    </row>
    <row r="492" spans="1:50" ht="15" customHeight="1">
      <c r="A492" s="2">
        <v>51</v>
      </c>
      <c r="B492" s="2">
        <v>300</v>
      </c>
      <c r="C492" s="1" t="s">
        <v>178</v>
      </c>
      <c r="D492" s="35">
        <v>71581</v>
      </c>
      <c r="E492" s="66">
        <v>0</v>
      </c>
      <c r="F492" s="7">
        <v>233</v>
      </c>
      <c r="G492" s="66">
        <v>223</v>
      </c>
      <c r="H492" s="63">
        <v>1.9730000000000001</v>
      </c>
      <c r="I492" s="65">
        <v>70</v>
      </c>
      <c r="J492" s="73">
        <f t="shared" si="196"/>
        <v>0.31390000000000001</v>
      </c>
      <c r="K492" s="65">
        <v>52</v>
      </c>
      <c r="L492" s="65">
        <v>120</v>
      </c>
      <c r="M492" s="61">
        <v>39</v>
      </c>
      <c r="N492" s="41">
        <f t="shared" si="197"/>
        <v>43.333300000000001</v>
      </c>
      <c r="O492" s="41">
        <f t="shared" si="198"/>
        <v>32.5</v>
      </c>
      <c r="P492" s="3">
        <v>368</v>
      </c>
      <c r="Q492" s="3">
        <v>359</v>
      </c>
      <c r="R492" s="3">
        <v>303</v>
      </c>
      <c r="S492" s="3">
        <v>225</v>
      </c>
      <c r="T492" s="75">
        <v>233</v>
      </c>
      <c r="U492" s="74">
        <f t="shared" si="199"/>
        <v>368</v>
      </c>
      <c r="V492" s="42">
        <f t="shared" si="200"/>
        <v>39.4</v>
      </c>
      <c r="W492" s="68">
        <v>72350</v>
      </c>
      <c r="X492" s="69">
        <v>142221</v>
      </c>
      <c r="Y492" s="8">
        <v>0.57189801651590666</v>
      </c>
      <c r="Z492" s="37">
        <f t="shared" si="201"/>
        <v>407.4153</v>
      </c>
      <c r="AA492" s="65">
        <f t="shared" si="202"/>
        <v>0</v>
      </c>
      <c r="AB492" s="34">
        <f t="shared" si="203"/>
        <v>0.43202299999999999</v>
      </c>
      <c r="AC492" s="34" t="str">
        <f t="shared" si="204"/>
        <v/>
      </c>
      <c r="AD492" s="65" t="str">
        <f t="shared" si="205"/>
        <v/>
      </c>
      <c r="AE492" s="65">
        <f t="shared" si="206"/>
        <v>455.14100000000002</v>
      </c>
      <c r="AF492" s="65">
        <f t="shared" si="207"/>
        <v>455.14100000000002</v>
      </c>
      <c r="AG492" s="65">
        <f t="shared" si="223"/>
        <v>0</v>
      </c>
      <c r="AH492" s="34" t="str">
        <f t="shared" si="208"/>
        <v/>
      </c>
      <c r="AI492" s="34" t="str">
        <f t="shared" si="209"/>
        <v/>
      </c>
      <c r="AJ492" s="65" t="str">
        <f t="shared" si="210"/>
        <v/>
      </c>
      <c r="AK492" s="37" t="str">
        <f t="shared" si="211"/>
        <v/>
      </c>
      <c r="AL492" s="14">
        <f t="shared" si="212"/>
        <v>455.14</v>
      </c>
      <c r="AM492" s="42">
        <f t="shared" si="213"/>
        <v>507.73</v>
      </c>
      <c r="AN492" s="60">
        <f t="shared" si="214"/>
        <v>81967</v>
      </c>
      <c r="AO492" s="43">
        <f t="shared" si="215"/>
        <v>4.6442910472681925E-2</v>
      </c>
      <c r="AP492" s="66">
        <f t="shared" si="216"/>
        <v>482.35606816927447</v>
      </c>
      <c r="AQ492" s="18">
        <v>0</v>
      </c>
      <c r="AR492" s="66">
        <f t="shared" si="217"/>
        <v>72063</v>
      </c>
      <c r="AS492" s="38">
        <f t="shared" si="218"/>
        <v>2230</v>
      </c>
      <c r="AT492" s="38">
        <f t="shared" si="219"/>
        <v>7111.05</v>
      </c>
      <c r="AU492" s="66">
        <f t="shared" si="220"/>
        <v>69351</v>
      </c>
      <c r="AV492" s="20">
        <f t="shared" si="221"/>
        <v>72063</v>
      </c>
      <c r="AX492" s="65">
        <f t="shared" si="222"/>
        <v>1</v>
      </c>
    </row>
    <row r="493" spans="1:50" ht="15" customHeight="1">
      <c r="A493" s="2">
        <v>51</v>
      </c>
      <c r="B493" s="2">
        <v>400</v>
      </c>
      <c r="C493" s="1" t="s">
        <v>210</v>
      </c>
      <c r="D493" s="35">
        <v>10895</v>
      </c>
      <c r="E493" s="66">
        <v>0</v>
      </c>
      <c r="F493" s="7">
        <v>57</v>
      </c>
      <c r="G493" s="66">
        <v>55</v>
      </c>
      <c r="H493" s="63">
        <v>1.833</v>
      </c>
      <c r="I493" s="65">
        <v>13</v>
      </c>
      <c r="J493" s="73">
        <f t="shared" si="196"/>
        <v>0.2364</v>
      </c>
      <c r="K493" s="65">
        <v>30</v>
      </c>
      <c r="L493" s="65">
        <v>45</v>
      </c>
      <c r="M493" s="61">
        <v>8</v>
      </c>
      <c r="N493" s="41">
        <f t="shared" si="197"/>
        <v>66.666700000000006</v>
      </c>
      <c r="O493" s="41">
        <f t="shared" si="198"/>
        <v>17.777799999999999</v>
      </c>
      <c r="P493" s="3">
        <v>104</v>
      </c>
      <c r="Q493" s="3">
        <v>87</v>
      </c>
      <c r="R493" s="3">
        <v>60</v>
      </c>
      <c r="S493" s="3">
        <v>67</v>
      </c>
      <c r="T493" s="75">
        <v>57</v>
      </c>
      <c r="U493" s="74">
        <f t="shared" si="199"/>
        <v>104</v>
      </c>
      <c r="V493" s="42">
        <f t="shared" si="200"/>
        <v>47.12</v>
      </c>
      <c r="W493" s="68">
        <v>39145</v>
      </c>
      <c r="X493" s="69">
        <v>30999</v>
      </c>
      <c r="Y493" s="8">
        <v>0.25119421402724645</v>
      </c>
      <c r="Z493" s="37">
        <f t="shared" si="201"/>
        <v>226.9161</v>
      </c>
      <c r="AA493" s="65">
        <f t="shared" si="202"/>
        <v>0</v>
      </c>
      <c r="AB493" s="34">
        <f t="shared" si="203"/>
        <v>0.43202299999999999</v>
      </c>
      <c r="AC493" s="34" t="str">
        <f t="shared" si="204"/>
        <v/>
      </c>
      <c r="AD493" s="65" t="str">
        <f t="shared" si="205"/>
        <v/>
      </c>
      <c r="AE493" s="65">
        <f t="shared" si="206"/>
        <v>410</v>
      </c>
      <c r="AF493" s="65">
        <f t="shared" si="207"/>
        <v>410</v>
      </c>
      <c r="AG493" s="65">
        <f t="shared" si="223"/>
        <v>0</v>
      </c>
      <c r="AH493" s="34" t="str">
        <f t="shared" si="208"/>
        <v/>
      </c>
      <c r="AI493" s="34" t="str">
        <f t="shared" si="209"/>
        <v/>
      </c>
      <c r="AJ493" s="65" t="str">
        <f t="shared" si="210"/>
        <v/>
      </c>
      <c r="AK493" s="37" t="str">
        <f t="shared" si="211"/>
        <v/>
      </c>
      <c r="AL493" s="14">
        <f t="shared" si="212"/>
        <v>410</v>
      </c>
      <c r="AM493" s="42">
        <f t="shared" si="213"/>
        <v>457.38</v>
      </c>
      <c r="AN493" s="60">
        <f t="shared" si="214"/>
        <v>8244</v>
      </c>
      <c r="AO493" s="43">
        <f t="shared" si="215"/>
        <v>4.6442910472681925E-2</v>
      </c>
      <c r="AP493" s="66">
        <f t="shared" si="216"/>
        <v>-123.12015566307979</v>
      </c>
      <c r="AQ493" s="18">
        <v>0</v>
      </c>
      <c r="AR493" s="66">
        <f t="shared" si="217"/>
        <v>8244</v>
      </c>
      <c r="AS493" s="38">
        <f t="shared" si="218"/>
        <v>550</v>
      </c>
      <c r="AT493" s="38">
        <f t="shared" si="219"/>
        <v>1549.95</v>
      </c>
      <c r="AU493" s="66">
        <f t="shared" si="220"/>
        <v>10345</v>
      </c>
      <c r="AV493" s="20">
        <f t="shared" si="221"/>
        <v>10345</v>
      </c>
      <c r="AX493" s="65">
        <f t="shared" si="222"/>
        <v>1</v>
      </c>
    </row>
    <row r="494" spans="1:50" ht="15" customHeight="1">
      <c r="A494" s="2">
        <v>51</v>
      </c>
      <c r="B494" s="2">
        <v>500</v>
      </c>
      <c r="C494" s="1" t="s">
        <v>283</v>
      </c>
      <c r="D494" s="35">
        <v>482216</v>
      </c>
      <c r="E494" s="66">
        <v>0</v>
      </c>
      <c r="F494" s="7">
        <v>1318</v>
      </c>
      <c r="G494" s="66">
        <v>1272</v>
      </c>
      <c r="H494" s="63">
        <v>2.101</v>
      </c>
      <c r="I494" s="65">
        <v>396</v>
      </c>
      <c r="J494" s="73">
        <f t="shared" si="196"/>
        <v>0.31130000000000002</v>
      </c>
      <c r="K494" s="65">
        <v>140</v>
      </c>
      <c r="L494" s="65">
        <v>615</v>
      </c>
      <c r="M494" s="61">
        <v>227</v>
      </c>
      <c r="N494" s="41">
        <f t="shared" si="197"/>
        <v>22.764200000000002</v>
      </c>
      <c r="O494" s="41">
        <f t="shared" si="198"/>
        <v>36.910600000000002</v>
      </c>
      <c r="P494" s="3">
        <v>1226</v>
      </c>
      <c r="Q494" s="3">
        <v>1308</v>
      </c>
      <c r="R494" s="3">
        <v>1212</v>
      </c>
      <c r="S494" s="3">
        <v>1283</v>
      </c>
      <c r="T494" s="74">
        <v>1318</v>
      </c>
      <c r="U494" s="74">
        <f t="shared" si="199"/>
        <v>1318</v>
      </c>
      <c r="V494" s="42">
        <f t="shared" si="200"/>
        <v>3.49</v>
      </c>
      <c r="W494" s="68">
        <v>523465</v>
      </c>
      <c r="X494" s="69">
        <v>421845</v>
      </c>
      <c r="Y494" s="8">
        <v>1.1069178698897446</v>
      </c>
      <c r="Z494" s="37">
        <f t="shared" si="201"/>
        <v>1190.6936000000001</v>
      </c>
      <c r="AA494" s="65">
        <f t="shared" si="202"/>
        <v>0</v>
      </c>
      <c r="AB494" s="34">
        <f t="shared" si="203"/>
        <v>0.43202299999999999</v>
      </c>
      <c r="AC494" s="34" t="str">
        <f t="shared" si="204"/>
        <v/>
      </c>
      <c r="AD494" s="65" t="str">
        <f t="shared" si="205"/>
        <v/>
      </c>
      <c r="AE494" s="65">
        <f t="shared" si="206"/>
        <v>840.12400000000002</v>
      </c>
      <c r="AF494" s="65">
        <f t="shared" si="207"/>
        <v>630</v>
      </c>
      <c r="AG494" s="65">
        <f t="shared" si="223"/>
        <v>0</v>
      </c>
      <c r="AH494" s="34" t="str">
        <f t="shared" si="208"/>
        <v/>
      </c>
      <c r="AI494" s="34" t="str">
        <f t="shared" si="209"/>
        <v/>
      </c>
      <c r="AJ494" s="65" t="str">
        <f t="shared" si="210"/>
        <v/>
      </c>
      <c r="AK494" s="37" t="str">
        <f t="shared" si="211"/>
        <v/>
      </c>
      <c r="AL494" s="14">
        <f t="shared" si="212"/>
        <v>630</v>
      </c>
      <c r="AM494" s="42">
        <f t="shared" si="213"/>
        <v>702.8</v>
      </c>
      <c r="AN494" s="60">
        <f t="shared" si="214"/>
        <v>667813</v>
      </c>
      <c r="AO494" s="43">
        <f t="shared" si="215"/>
        <v>4.6442910472681925E-2</v>
      </c>
      <c r="AP494" s="66">
        <f t="shared" si="216"/>
        <v>8619.6648549983474</v>
      </c>
      <c r="AQ494" s="18">
        <v>0</v>
      </c>
      <c r="AR494" s="66">
        <f t="shared" si="217"/>
        <v>490836</v>
      </c>
      <c r="AS494" s="38">
        <f t="shared" si="218"/>
        <v>12720</v>
      </c>
      <c r="AT494" s="38">
        <f t="shared" si="219"/>
        <v>21092.25</v>
      </c>
      <c r="AU494" s="66">
        <f t="shared" si="220"/>
        <v>469496</v>
      </c>
      <c r="AV494" s="20">
        <f t="shared" si="221"/>
        <v>490836</v>
      </c>
      <c r="AX494" s="65">
        <f t="shared" si="222"/>
        <v>1</v>
      </c>
    </row>
    <row r="495" spans="1:50" ht="15" customHeight="1">
      <c r="A495" s="2">
        <v>51</v>
      </c>
      <c r="B495" s="2">
        <v>600</v>
      </c>
      <c r="C495" s="1" t="s">
        <v>326</v>
      </c>
      <c r="D495" s="35">
        <v>12655</v>
      </c>
      <c r="E495" s="66">
        <v>0</v>
      </c>
      <c r="F495" s="7">
        <v>61</v>
      </c>
      <c r="G495" s="66">
        <v>58</v>
      </c>
      <c r="H495" s="63">
        <v>1.871</v>
      </c>
      <c r="I495" s="65">
        <v>40</v>
      </c>
      <c r="J495" s="73">
        <f t="shared" si="196"/>
        <v>0.68969999999999998</v>
      </c>
      <c r="K495" s="65">
        <v>13</v>
      </c>
      <c r="L495" s="65">
        <v>33</v>
      </c>
      <c r="M495" s="61">
        <v>15</v>
      </c>
      <c r="N495" s="41">
        <f t="shared" si="197"/>
        <v>39.393899999999995</v>
      </c>
      <c r="O495" s="41">
        <f t="shared" si="198"/>
        <v>45.454499999999996</v>
      </c>
      <c r="P495" s="3">
        <v>119</v>
      </c>
      <c r="Q495" s="3">
        <v>137</v>
      </c>
      <c r="R495" s="3">
        <v>94</v>
      </c>
      <c r="S495" s="3">
        <v>81</v>
      </c>
      <c r="T495" s="75">
        <v>61</v>
      </c>
      <c r="U495" s="74">
        <f t="shared" si="199"/>
        <v>137</v>
      </c>
      <c r="V495" s="42">
        <f t="shared" si="200"/>
        <v>57.66</v>
      </c>
      <c r="W495" s="68">
        <v>56040</v>
      </c>
      <c r="X495" s="69">
        <v>37005</v>
      </c>
      <c r="Y495" s="8">
        <v>0.39114042227222673</v>
      </c>
      <c r="Z495" s="37">
        <f t="shared" si="201"/>
        <v>155.95419999999999</v>
      </c>
      <c r="AA495" s="65">
        <f t="shared" si="202"/>
        <v>0</v>
      </c>
      <c r="AB495" s="34">
        <f t="shared" si="203"/>
        <v>0.43202299999999999</v>
      </c>
      <c r="AC495" s="34" t="str">
        <f t="shared" si="204"/>
        <v/>
      </c>
      <c r="AD495" s="65" t="str">
        <f t="shared" si="205"/>
        <v/>
      </c>
      <c r="AE495" s="65">
        <f t="shared" si="206"/>
        <v>410</v>
      </c>
      <c r="AF495" s="65">
        <f t="shared" si="207"/>
        <v>410</v>
      </c>
      <c r="AG495" s="65">
        <f t="shared" si="223"/>
        <v>0</v>
      </c>
      <c r="AH495" s="34" t="str">
        <f t="shared" si="208"/>
        <v/>
      </c>
      <c r="AI495" s="34" t="str">
        <f t="shared" si="209"/>
        <v/>
      </c>
      <c r="AJ495" s="65" t="str">
        <f t="shared" si="210"/>
        <v/>
      </c>
      <c r="AK495" s="37" t="str">
        <f t="shared" si="211"/>
        <v/>
      </c>
      <c r="AL495" s="14">
        <f t="shared" si="212"/>
        <v>410</v>
      </c>
      <c r="AM495" s="42">
        <f t="shared" si="213"/>
        <v>457.38</v>
      </c>
      <c r="AN495" s="60">
        <f t="shared" si="214"/>
        <v>2317</v>
      </c>
      <c r="AO495" s="43">
        <f t="shared" si="215"/>
        <v>4.6442910472681925E-2</v>
      </c>
      <c r="AP495" s="66">
        <f t="shared" si="216"/>
        <v>-480.12680846658577</v>
      </c>
      <c r="AQ495" s="18">
        <v>0</v>
      </c>
      <c r="AR495" s="66">
        <f t="shared" si="217"/>
        <v>2317</v>
      </c>
      <c r="AS495" s="38">
        <f t="shared" si="218"/>
        <v>580</v>
      </c>
      <c r="AT495" s="38">
        <f t="shared" si="219"/>
        <v>1850.25</v>
      </c>
      <c r="AU495" s="66">
        <f t="shared" si="220"/>
        <v>12075</v>
      </c>
      <c r="AV495" s="20">
        <f t="shared" si="221"/>
        <v>12075</v>
      </c>
      <c r="AX495" s="65">
        <f t="shared" si="222"/>
        <v>1</v>
      </c>
    </row>
    <row r="496" spans="1:50" ht="15" customHeight="1">
      <c r="A496" s="2">
        <v>51</v>
      </c>
      <c r="B496" s="2">
        <v>700</v>
      </c>
      <c r="C496" s="1" t="s">
        <v>385</v>
      </c>
      <c r="D496" s="35">
        <v>37305</v>
      </c>
      <c r="E496" s="66">
        <v>0</v>
      </c>
      <c r="F496" s="7">
        <v>137</v>
      </c>
      <c r="G496" s="66">
        <v>139</v>
      </c>
      <c r="H496" s="63">
        <v>1.8779999999999999</v>
      </c>
      <c r="I496" s="65"/>
      <c r="J496" s="73">
        <f t="shared" si="196"/>
        <v>0</v>
      </c>
      <c r="K496" s="65">
        <v>23</v>
      </c>
      <c r="L496" s="65">
        <v>79</v>
      </c>
      <c r="M496" s="61">
        <v>47</v>
      </c>
      <c r="N496" s="41">
        <f t="shared" si="197"/>
        <v>29.113899999999997</v>
      </c>
      <c r="O496" s="41">
        <f t="shared" si="198"/>
        <v>59.493700000000004</v>
      </c>
      <c r="P496" s="3">
        <v>260</v>
      </c>
      <c r="Q496" s="3">
        <v>248</v>
      </c>
      <c r="R496" s="3">
        <v>158</v>
      </c>
      <c r="S496" s="3">
        <v>173</v>
      </c>
      <c r="T496" s="75">
        <v>137</v>
      </c>
      <c r="U496" s="74">
        <f t="shared" si="199"/>
        <v>260</v>
      </c>
      <c r="V496" s="42">
        <f t="shared" si="200"/>
        <v>46.54</v>
      </c>
      <c r="W496" s="68">
        <v>43427</v>
      </c>
      <c r="X496" s="69">
        <v>45346</v>
      </c>
      <c r="Y496" s="8">
        <v>0.77269856076553245</v>
      </c>
      <c r="Z496" s="37">
        <f t="shared" si="201"/>
        <v>177.30070000000001</v>
      </c>
      <c r="AA496" s="65">
        <f t="shared" si="202"/>
        <v>0</v>
      </c>
      <c r="AB496" s="34">
        <f t="shared" si="203"/>
        <v>0.43202299999999999</v>
      </c>
      <c r="AC496" s="34" t="str">
        <f t="shared" si="204"/>
        <v/>
      </c>
      <c r="AD496" s="65" t="str">
        <f t="shared" si="205"/>
        <v/>
      </c>
      <c r="AE496" s="65">
        <f t="shared" si="206"/>
        <v>424.31299999999999</v>
      </c>
      <c r="AF496" s="65">
        <f t="shared" si="207"/>
        <v>424.31299999999999</v>
      </c>
      <c r="AG496" s="65">
        <f t="shared" si="223"/>
        <v>0</v>
      </c>
      <c r="AH496" s="34" t="str">
        <f t="shared" si="208"/>
        <v/>
      </c>
      <c r="AI496" s="34" t="str">
        <f t="shared" si="209"/>
        <v/>
      </c>
      <c r="AJ496" s="65" t="str">
        <f t="shared" si="210"/>
        <v/>
      </c>
      <c r="AK496" s="37" t="str">
        <f t="shared" si="211"/>
        <v/>
      </c>
      <c r="AL496" s="14">
        <f t="shared" si="212"/>
        <v>424.31</v>
      </c>
      <c r="AM496" s="42">
        <f t="shared" si="213"/>
        <v>473.34</v>
      </c>
      <c r="AN496" s="60">
        <f t="shared" si="214"/>
        <v>47033</v>
      </c>
      <c r="AO496" s="43">
        <f t="shared" si="215"/>
        <v>4.6442910472681925E-2</v>
      </c>
      <c r="AP496" s="66">
        <f t="shared" si="216"/>
        <v>451.79663307824978</v>
      </c>
      <c r="AQ496" s="18">
        <v>0</v>
      </c>
      <c r="AR496" s="66">
        <f t="shared" si="217"/>
        <v>37757</v>
      </c>
      <c r="AS496" s="38">
        <f t="shared" si="218"/>
        <v>1390</v>
      </c>
      <c r="AT496" s="38">
        <f t="shared" si="219"/>
        <v>2267.3000000000002</v>
      </c>
      <c r="AU496" s="66">
        <f t="shared" si="220"/>
        <v>35915</v>
      </c>
      <c r="AV496" s="20">
        <f t="shared" si="221"/>
        <v>37757</v>
      </c>
      <c r="AX496" s="65">
        <f t="shared" si="222"/>
        <v>1</v>
      </c>
    </row>
    <row r="497" spans="1:50" ht="15" customHeight="1">
      <c r="A497" s="2">
        <v>51</v>
      </c>
      <c r="B497" s="2">
        <v>800</v>
      </c>
      <c r="C497" s="1" t="s">
        <v>431</v>
      </c>
      <c r="D497" s="35">
        <v>78692</v>
      </c>
      <c r="E497" s="66">
        <v>0</v>
      </c>
      <c r="F497" s="7">
        <v>251</v>
      </c>
      <c r="G497" s="66">
        <v>241</v>
      </c>
      <c r="H497" s="63">
        <v>1.883</v>
      </c>
      <c r="I497" s="65">
        <v>50</v>
      </c>
      <c r="J497" s="73">
        <f t="shared" si="196"/>
        <v>0.20749999999999999</v>
      </c>
      <c r="K497" s="65">
        <v>52</v>
      </c>
      <c r="L497" s="65">
        <v>140</v>
      </c>
      <c r="M497" s="61">
        <v>40</v>
      </c>
      <c r="N497" s="41">
        <f t="shared" si="197"/>
        <v>37.142899999999997</v>
      </c>
      <c r="O497" s="41">
        <f t="shared" si="198"/>
        <v>28.571400000000004</v>
      </c>
      <c r="P497" s="3">
        <v>378</v>
      </c>
      <c r="Q497" s="3">
        <v>380</v>
      </c>
      <c r="R497" s="3">
        <v>319</v>
      </c>
      <c r="S497" s="3">
        <v>270</v>
      </c>
      <c r="T497" s="75">
        <v>251</v>
      </c>
      <c r="U497" s="74">
        <f t="shared" si="199"/>
        <v>380</v>
      </c>
      <c r="V497" s="42">
        <f t="shared" si="200"/>
        <v>36.58</v>
      </c>
      <c r="W497" s="68">
        <v>92764</v>
      </c>
      <c r="X497" s="69">
        <v>71102</v>
      </c>
      <c r="Y497" s="8">
        <v>0.50252394991791471</v>
      </c>
      <c r="Z497" s="37">
        <f t="shared" si="201"/>
        <v>499.4787</v>
      </c>
      <c r="AA497" s="65">
        <f t="shared" si="202"/>
        <v>0</v>
      </c>
      <c r="AB497" s="34">
        <f t="shared" si="203"/>
        <v>0.43202299999999999</v>
      </c>
      <c r="AC497" s="34" t="str">
        <f t="shared" si="204"/>
        <v/>
      </c>
      <c r="AD497" s="65" t="str">
        <f t="shared" si="205"/>
        <v/>
      </c>
      <c r="AE497" s="65">
        <f t="shared" si="206"/>
        <v>461.74700000000001</v>
      </c>
      <c r="AF497" s="65">
        <f t="shared" si="207"/>
        <v>461.74700000000001</v>
      </c>
      <c r="AG497" s="65">
        <f t="shared" si="223"/>
        <v>0</v>
      </c>
      <c r="AH497" s="34" t="str">
        <f t="shared" si="208"/>
        <v/>
      </c>
      <c r="AI497" s="34" t="str">
        <f t="shared" si="209"/>
        <v/>
      </c>
      <c r="AJ497" s="65" t="str">
        <f t="shared" si="210"/>
        <v/>
      </c>
      <c r="AK497" s="37" t="str">
        <f t="shared" si="211"/>
        <v/>
      </c>
      <c r="AL497" s="14">
        <f t="shared" si="212"/>
        <v>461.75</v>
      </c>
      <c r="AM497" s="42">
        <f t="shared" si="213"/>
        <v>515.11</v>
      </c>
      <c r="AN497" s="60">
        <f t="shared" si="214"/>
        <v>84065</v>
      </c>
      <c r="AO497" s="43">
        <f t="shared" si="215"/>
        <v>4.6442910472681925E-2</v>
      </c>
      <c r="AP497" s="66">
        <f t="shared" si="216"/>
        <v>249.53775796971999</v>
      </c>
      <c r="AQ497" s="18">
        <v>0</v>
      </c>
      <c r="AR497" s="66">
        <f t="shared" si="217"/>
        <v>78942</v>
      </c>
      <c r="AS497" s="38">
        <f t="shared" si="218"/>
        <v>2410</v>
      </c>
      <c r="AT497" s="38">
        <f t="shared" si="219"/>
        <v>3555.1000000000004</v>
      </c>
      <c r="AU497" s="66">
        <f t="shared" si="220"/>
        <v>76282</v>
      </c>
      <c r="AV497" s="20">
        <f t="shared" si="221"/>
        <v>78942</v>
      </c>
      <c r="AX497" s="65">
        <f t="shared" si="222"/>
        <v>1</v>
      </c>
    </row>
    <row r="498" spans="1:50" ht="15" customHeight="1">
      <c r="A498" s="2">
        <v>51</v>
      </c>
      <c r="B498" s="2">
        <v>1000</v>
      </c>
      <c r="C498" s="1" t="s">
        <v>702</v>
      </c>
      <c r="D498" s="35">
        <v>826558</v>
      </c>
      <c r="E498" s="66">
        <v>0</v>
      </c>
      <c r="F498" s="7">
        <v>2153</v>
      </c>
      <c r="G498" s="66">
        <v>2100</v>
      </c>
      <c r="H498" s="63">
        <v>2.1280000000000001</v>
      </c>
      <c r="I498" s="65">
        <v>1328</v>
      </c>
      <c r="J498" s="73">
        <f t="shared" si="196"/>
        <v>0.63239999999999996</v>
      </c>
      <c r="K498" s="65">
        <v>299</v>
      </c>
      <c r="L498" s="65">
        <v>1063</v>
      </c>
      <c r="M498" s="61">
        <v>403</v>
      </c>
      <c r="N498" s="41">
        <f t="shared" si="197"/>
        <v>28.1279</v>
      </c>
      <c r="O498" s="41">
        <f t="shared" si="198"/>
        <v>37.9116</v>
      </c>
      <c r="P498" s="3">
        <v>2351</v>
      </c>
      <c r="Q498" s="3">
        <v>2420</v>
      </c>
      <c r="R498" s="3">
        <v>2147</v>
      </c>
      <c r="S498" s="3">
        <v>2072</v>
      </c>
      <c r="T498" s="74">
        <v>2153</v>
      </c>
      <c r="U498" s="74">
        <f t="shared" si="199"/>
        <v>2420</v>
      </c>
      <c r="V498" s="42">
        <f t="shared" si="200"/>
        <v>13.22</v>
      </c>
      <c r="W498" s="68">
        <v>1121398</v>
      </c>
      <c r="X498" s="69">
        <v>1010650</v>
      </c>
      <c r="Y498" s="8">
        <v>1.9571059788694001</v>
      </c>
      <c r="Z498" s="37">
        <f t="shared" si="201"/>
        <v>1100.0936999999999</v>
      </c>
      <c r="AA498" s="65">
        <f t="shared" si="202"/>
        <v>0</v>
      </c>
      <c r="AB498" s="34">
        <f t="shared" si="203"/>
        <v>0.43202299999999999</v>
      </c>
      <c r="AC498" s="34" t="str">
        <f t="shared" si="204"/>
        <v/>
      </c>
      <c r="AD498" s="65" t="str">
        <f t="shared" si="205"/>
        <v/>
      </c>
      <c r="AE498" s="65">
        <f t="shared" si="206"/>
        <v>1144</v>
      </c>
      <c r="AF498" s="65">
        <f t="shared" si="207"/>
        <v>630</v>
      </c>
      <c r="AG498" s="65">
        <f t="shared" si="223"/>
        <v>0</v>
      </c>
      <c r="AH498" s="34" t="str">
        <f t="shared" si="208"/>
        <v/>
      </c>
      <c r="AI498" s="34" t="str">
        <f t="shared" si="209"/>
        <v/>
      </c>
      <c r="AJ498" s="65" t="str">
        <f t="shared" si="210"/>
        <v/>
      </c>
      <c r="AK498" s="37" t="str">
        <f t="shared" si="211"/>
        <v/>
      </c>
      <c r="AL498" s="14">
        <f t="shared" si="212"/>
        <v>630</v>
      </c>
      <c r="AM498" s="42">
        <f t="shared" si="213"/>
        <v>702.8</v>
      </c>
      <c r="AN498" s="60">
        <f t="shared" si="214"/>
        <v>991410</v>
      </c>
      <c r="AO498" s="43">
        <f t="shared" si="215"/>
        <v>4.6442910472681925E-2</v>
      </c>
      <c r="AP498" s="66">
        <f t="shared" si="216"/>
        <v>7656.2066772425605</v>
      </c>
      <c r="AQ498" s="18">
        <v>0</v>
      </c>
      <c r="AR498" s="66">
        <f t="shared" si="217"/>
        <v>834214</v>
      </c>
      <c r="AS498" s="38">
        <f t="shared" si="218"/>
        <v>21000</v>
      </c>
      <c r="AT498" s="38">
        <f t="shared" si="219"/>
        <v>50532.5</v>
      </c>
      <c r="AU498" s="66">
        <f t="shared" si="220"/>
        <v>805558</v>
      </c>
      <c r="AV498" s="20">
        <f t="shared" si="221"/>
        <v>834214</v>
      </c>
      <c r="AX498" s="65">
        <f t="shared" si="222"/>
        <v>1</v>
      </c>
    </row>
    <row r="499" spans="1:50" ht="15" customHeight="1">
      <c r="A499" s="2">
        <v>52</v>
      </c>
      <c r="B499" s="2">
        <v>100</v>
      </c>
      <c r="C499" s="1" t="s">
        <v>172</v>
      </c>
      <c r="D499" s="35">
        <v>87582</v>
      </c>
      <c r="E499" s="66">
        <v>0</v>
      </c>
      <c r="F499" s="7">
        <v>611</v>
      </c>
      <c r="G499" s="66">
        <v>666</v>
      </c>
      <c r="H499" s="63">
        <v>2.5129999999999999</v>
      </c>
      <c r="I499" s="65">
        <v>261</v>
      </c>
      <c r="J499" s="73">
        <f t="shared" si="196"/>
        <v>0.39190000000000003</v>
      </c>
      <c r="K499" s="65">
        <v>29</v>
      </c>
      <c r="L499" s="65">
        <v>281</v>
      </c>
      <c r="M499" s="61">
        <v>47</v>
      </c>
      <c r="N499" s="41">
        <f t="shared" si="197"/>
        <v>10.3203</v>
      </c>
      <c r="O499" s="41">
        <f t="shared" si="198"/>
        <v>16.725999999999999</v>
      </c>
      <c r="P499" s="3">
        <v>300</v>
      </c>
      <c r="Q499" s="3">
        <v>399</v>
      </c>
      <c r="R499" s="3">
        <v>412</v>
      </c>
      <c r="S499" s="3">
        <v>538</v>
      </c>
      <c r="T499" s="75">
        <v>611</v>
      </c>
      <c r="U499" s="74">
        <f t="shared" si="199"/>
        <v>611</v>
      </c>
      <c r="V499" s="42">
        <f t="shared" si="200"/>
        <v>0</v>
      </c>
      <c r="W499" s="68">
        <v>739834</v>
      </c>
      <c r="X499" s="69">
        <v>195333</v>
      </c>
      <c r="Y499" s="8">
        <v>2.640370534535295</v>
      </c>
      <c r="Z499" s="37">
        <f t="shared" si="201"/>
        <v>231.40690000000001</v>
      </c>
      <c r="AA499" s="65">
        <f t="shared" si="202"/>
        <v>0</v>
      </c>
      <c r="AB499" s="34">
        <f t="shared" si="203"/>
        <v>0.43202299999999999</v>
      </c>
      <c r="AC499" s="34" t="str">
        <f t="shared" si="204"/>
        <v/>
      </c>
      <c r="AD499" s="65" t="str">
        <f t="shared" si="205"/>
        <v/>
      </c>
      <c r="AE499" s="65">
        <f t="shared" si="206"/>
        <v>617.72199999999998</v>
      </c>
      <c r="AF499" s="65">
        <f t="shared" si="207"/>
        <v>617.72199999999998</v>
      </c>
      <c r="AG499" s="65">
        <f t="shared" si="223"/>
        <v>0</v>
      </c>
      <c r="AH499" s="34" t="str">
        <f t="shared" si="208"/>
        <v/>
      </c>
      <c r="AI499" s="34" t="str">
        <f t="shared" si="209"/>
        <v/>
      </c>
      <c r="AJ499" s="65" t="str">
        <f t="shared" si="210"/>
        <v/>
      </c>
      <c r="AK499" s="37" t="str">
        <f t="shared" si="211"/>
        <v/>
      </c>
      <c r="AL499" s="14">
        <f t="shared" si="212"/>
        <v>617.72</v>
      </c>
      <c r="AM499" s="42">
        <f t="shared" si="213"/>
        <v>689.1</v>
      </c>
      <c r="AN499" s="60">
        <f t="shared" si="214"/>
        <v>139315</v>
      </c>
      <c r="AO499" s="43">
        <f t="shared" si="215"/>
        <v>4.6442910472681925E-2</v>
      </c>
      <c r="AP499" s="66">
        <f t="shared" si="216"/>
        <v>2402.6310874832539</v>
      </c>
      <c r="AQ499" s="18">
        <v>0</v>
      </c>
      <c r="AR499" s="66">
        <f t="shared" si="217"/>
        <v>89985</v>
      </c>
      <c r="AS499" s="38">
        <f t="shared" si="218"/>
        <v>6660</v>
      </c>
      <c r="AT499" s="38">
        <f t="shared" si="219"/>
        <v>9766.65</v>
      </c>
      <c r="AU499" s="66">
        <f t="shared" si="220"/>
        <v>80922</v>
      </c>
      <c r="AV499" s="20">
        <f t="shared" si="221"/>
        <v>89985</v>
      </c>
      <c r="AX499" s="65">
        <f t="shared" si="222"/>
        <v>1</v>
      </c>
    </row>
    <row r="500" spans="1:50" ht="15" customHeight="1">
      <c r="A500" s="2">
        <v>52</v>
      </c>
      <c r="B500" s="2">
        <v>300</v>
      </c>
      <c r="C500" s="1" t="s">
        <v>420</v>
      </c>
      <c r="D500" s="35">
        <v>138119</v>
      </c>
      <c r="E500" s="66">
        <v>0</v>
      </c>
      <c r="F500" s="7">
        <v>504</v>
      </c>
      <c r="G500" s="66">
        <v>484</v>
      </c>
      <c r="H500" s="63">
        <v>2.262</v>
      </c>
      <c r="I500" s="65">
        <v>134</v>
      </c>
      <c r="J500" s="73">
        <f t="shared" si="196"/>
        <v>0.27689999999999998</v>
      </c>
      <c r="K500" s="65">
        <v>75</v>
      </c>
      <c r="L500" s="65">
        <v>252</v>
      </c>
      <c r="M500" s="61">
        <v>96</v>
      </c>
      <c r="N500" s="41">
        <f t="shared" si="197"/>
        <v>29.761900000000001</v>
      </c>
      <c r="O500" s="41">
        <f t="shared" si="198"/>
        <v>38.095199999999998</v>
      </c>
      <c r="P500" s="3">
        <v>498</v>
      </c>
      <c r="Q500" s="3">
        <v>507</v>
      </c>
      <c r="R500" s="3">
        <v>462</v>
      </c>
      <c r="S500" s="3">
        <v>529</v>
      </c>
      <c r="T500" s="75">
        <v>504</v>
      </c>
      <c r="U500" s="74">
        <f t="shared" si="199"/>
        <v>529</v>
      </c>
      <c r="V500" s="42">
        <f t="shared" si="200"/>
        <v>8.51</v>
      </c>
      <c r="W500" s="68">
        <v>294845</v>
      </c>
      <c r="X500" s="69">
        <v>125254</v>
      </c>
      <c r="Y500" s="8">
        <v>1.1532157677950632</v>
      </c>
      <c r="Z500" s="37">
        <f t="shared" si="201"/>
        <v>437.03879999999998</v>
      </c>
      <c r="AA500" s="65">
        <f t="shared" si="202"/>
        <v>0</v>
      </c>
      <c r="AB500" s="34">
        <f t="shared" si="203"/>
        <v>0.43202299999999999</v>
      </c>
      <c r="AC500" s="34" t="str">
        <f t="shared" si="204"/>
        <v/>
      </c>
      <c r="AD500" s="65" t="str">
        <f t="shared" si="205"/>
        <v/>
      </c>
      <c r="AE500" s="65">
        <f t="shared" si="206"/>
        <v>550.928</v>
      </c>
      <c r="AF500" s="65">
        <f t="shared" si="207"/>
        <v>550.928</v>
      </c>
      <c r="AG500" s="65">
        <f t="shared" si="223"/>
        <v>0</v>
      </c>
      <c r="AH500" s="34" t="str">
        <f t="shared" si="208"/>
        <v/>
      </c>
      <c r="AI500" s="34" t="str">
        <f t="shared" si="209"/>
        <v/>
      </c>
      <c r="AJ500" s="65" t="str">
        <f t="shared" si="210"/>
        <v/>
      </c>
      <c r="AK500" s="37" t="str">
        <f t="shared" si="211"/>
        <v/>
      </c>
      <c r="AL500" s="14">
        <f t="shared" si="212"/>
        <v>550.92999999999995</v>
      </c>
      <c r="AM500" s="42">
        <f t="shared" si="213"/>
        <v>614.59</v>
      </c>
      <c r="AN500" s="60">
        <f t="shared" si="214"/>
        <v>170082</v>
      </c>
      <c r="AO500" s="43">
        <f t="shared" si="215"/>
        <v>4.6442910472681925E-2</v>
      </c>
      <c r="AP500" s="66">
        <f t="shared" si="216"/>
        <v>1484.4547474383323</v>
      </c>
      <c r="AQ500" s="18">
        <v>0</v>
      </c>
      <c r="AR500" s="66">
        <f t="shared" si="217"/>
        <v>139603</v>
      </c>
      <c r="AS500" s="38">
        <f t="shared" si="218"/>
        <v>4840</v>
      </c>
      <c r="AT500" s="38">
        <f t="shared" si="219"/>
        <v>6262.7000000000007</v>
      </c>
      <c r="AU500" s="66">
        <f t="shared" si="220"/>
        <v>133279</v>
      </c>
      <c r="AV500" s="20">
        <f t="shared" si="221"/>
        <v>139603</v>
      </c>
      <c r="AX500" s="65">
        <f t="shared" si="222"/>
        <v>1</v>
      </c>
    </row>
    <row r="501" spans="1:50" ht="15" customHeight="1">
      <c r="A501" s="2">
        <v>52</v>
      </c>
      <c r="B501" s="2">
        <v>400</v>
      </c>
      <c r="C501" s="1" t="s">
        <v>567</v>
      </c>
      <c r="D501" s="35">
        <v>268027</v>
      </c>
      <c r="E501" s="66">
        <v>0</v>
      </c>
      <c r="F501" s="7">
        <v>1093</v>
      </c>
      <c r="G501" s="66">
        <v>1140</v>
      </c>
      <c r="H501" s="63">
        <v>2.4889999999999999</v>
      </c>
      <c r="I501" s="65">
        <v>370</v>
      </c>
      <c r="J501" s="73">
        <f t="shared" si="196"/>
        <v>0.3246</v>
      </c>
      <c r="K501" s="65">
        <v>92</v>
      </c>
      <c r="L501" s="65">
        <v>469</v>
      </c>
      <c r="M501" s="61">
        <v>86</v>
      </c>
      <c r="N501" s="41">
        <f t="shared" si="197"/>
        <v>19.616199999999999</v>
      </c>
      <c r="O501" s="41">
        <f t="shared" si="198"/>
        <v>18.3369</v>
      </c>
      <c r="P501" s="3">
        <v>618</v>
      </c>
      <c r="Q501" s="3">
        <v>709</v>
      </c>
      <c r="R501" s="3">
        <v>795</v>
      </c>
      <c r="S501" s="3">
        <v>889</v>
      </c>
      <c r="T501" s="74">
        <v>1093</v>
      </c>
      <c r="U501" s="74">
        <f t="shared" si="199"/>
        <v>1093</v>
      </c>
      <c r="V501" s="42">
        <f t="shared" si="200"/>
        <v>0</v>
      </c>
      <c r="W501" s="68">
        <v>750065</v>
      </c>
      <c r="X501" s="69">
        <v>438718</v>
      </c>
      <c r="Y501" s="8">
        <v>0.94389085972599096</v>
      </c>
      <c r="Z501" s="37">
        <f t="shared" si="201"/>
        <v>1157.9729</v>
      </c>
      <c r="AA501" s="65">
        <f t="shared" si="202"/>
        <v>0</v>
      </c>
      <c r="AB501" s="34">
        <f t="shared" si="203"/>
        <v>0.43202299999999999</v>
      </c>
      <c r="AC501" s="34" t="str">
        <f t="shared" si="204"/>
        <v/>
      </c>
      <c r="AD501" s="65" t="str">
        <f t="shared" si="205"/>
        <v/>
      </c>
      <c r="AE501" s="65">
        <f t="shared" si="206"/>
        <v>791.68000000000006</v>
      </c>
      <c r="AF501" s="65">
        <f t="shared" si="207"/>
        <v>630</v>
      </c>
      <c r="AG501" s="65">
        <f t="shared" si="223"/>
        <v>0</v>
      </c>
      <c r="AH501" s="34" t="str">
        <f t="shared" si="208"/>
        <v/>
      </c>
      <c r="AI501" s="34" t="str">
        <f t="shared" si="209"/>
        <v/>
      </c>
      <c r="AJ501" s="65" t="str">
        <f t="shared" si="210"/>
        <v/>
      </c>
      <c r="AK501" s="37" t="str">
        <f t="shared" si="211"/>
        <v/>
      </c>
      <c r="AL501" s="14">
        <f t="shared" si="212"/>
        <v>630</v>
      </c>
      <c r="AM501" s="42">
        <f t="shared" si="213"/>
        <v>702.8</v>
      </c>
      <c r="AN501" s="60">
        <f t="shared" si="214"/>
        <v>477147</v>
      </c>
      <c r="AO501" s="43">
        <f t="shared" si="215"/>
        <v>4.6442910472681925E-2</v>
      </c>
      <c r="AP501" s="66">
        <f t="shared" si="216"/>
        <v>9712.1414380472434</v>
      </c>
      <c r="AQ501" s="18">
        <v>0</v>
      </c>
      <c r="AR501" s="66">
        <f t="shared" si="217"/>
        <v>277739</v>
      </c>
      <c r="AS501" s="38">
        <f t="shared" si="218"/>
        <v>11400</v>
      </c>
      <c r="AT501" s="38">
        <f t="shared" si="219"/>
        <v>21935.9</v>
      </c>
      <c r="AU501" s="66">
        <f t="shared" si="220"/>
        <v>256627</v>
      </c>
      <c r="AV501" s="20">
        <f t="shared" si="221"/>
        <v>277739</v>
      </c>
      <c r="AX501" s="65">
        <f t="shared" si="222"/>
        <v>1</v>
      </c>
    </row>
    <row r="502" spans="1:50" ht="15" customHeight="1">
      <c r="A502" s="2">
        <v>52</v>
      </c>
      <c r="B502" s="2">
        <v>600</v>
      </c>
      <c r="C502" s="1" t="s">
        <v>731</v>
      </c>
      <c r="D502" s="35">
        <v>3175443</v>
      </c>
      <c r="E502" s="66">
        <v>0</v>
      </c>
      <c r="F502" s="7">
        <v>11196</v>
      </c>
      <c r="G502" s="66">
        <v>11967</v>
      </c>
      <c r="H502" s="63">
        <v>2.4060000000000001</v>
      </c>
      <c r="I502" s="65">
        <v>5733</v>
      </c>
      <c r="J502" s="73">
        <f t="shared" si="196"/>
        <v>0.47910000000000003</v>
      </c>
      <c r="K502" s="65">
        <v>524</v>
      </c>
      <c r="L502" s="65">
        <v>3927</v>
      </c>
      <c r="M502" s="61">
        <v>1074</v>
      </c>
      <c r="N502" s="41">
        <f t="shared" si="197"/>
        <v>13.343500000000001</v>
      </c>
      <c r="O502" s="41">
        <f t="shared" si="198"/>
        <v>27.3491</v>
      </c>
      <c r="P502" s="3">
        <v>8339</v>
      </c>
      <c r="Q502" s="3">
        <v>9056</v>
      </c>
      <c r="R502" s="3">
        <v>9421</v>
      </c>
      <c r="S502" s="3">
        <v>9747</v>
      </c>
      <c r="T502" s="74">
        <v>11196</v>
      </c>
      <c r="U502" s="74">
        <f t="shared" si="199"/>
        <v>11196</v>
      </c>
      <c r="V502" s="42">
        <f t="shared" si="200"/>
        <v>0</v>
      </c>
      <c r="W502" s="68">
        <v>6608026</v>
      </c>
      <c r="X502" s="69">
        <v>2988571</v>
      </c>
      <c r="Y502" s="8">
        <v>5.7649402236612683</v>
      </c>
      <c r="Z502" s="37">
        <f t="shared" si="201"/>
        <v>1942.0843</v>
      </c>
      <c r="AA502" s="65">
        <f t="shared" si="202"/>
        <v>0</v>
      </c>
      <c r="AB502" s="34">
        <f t="shared" si="203"/>
        <v>0.43202299999999999</v>
      </c>
      <c r="AC502" s="34" t="str">
        <f t="shared" si="204"/>
        <v/>
      </c>
      <c r="AD502" s="65" t="str">
        <f t="shared" si="205"/>
        <v/>
      </c>
      <c r="AE502" s="65" t="str">
        <f t="shared" si="206"/>
        <v/>
      </c>
      <c r="AF502" s="65" t="str">
        <f t="shared" si="207"/>
        <v/>
      </c>
      <c r="AG502" s="65">
        <f t="shared" si="223"/>
        <v>0</v>
      </c>
      <c r="AH502" s="34">
        <f t="shared" si="208"/>
        <v>537.15181145499992</v>
      </c>
      <c r="AI502" s="34" t="str">
        <f t="shared" si="209"/>
        <v/>
      </c>
      <c r="AJ502" s="65" t="str">
        <f t="shared" si="210"/>
        <v/>
      </c>
      <c r="AK502" s="37" t="str">
        <f t="shared" si="211"/>
        <v/>
      </c>
      <c r="AL502" s="14">
        <f t="shared" si="212"/>
        <v>537.15</v>
      </c>
      <c r="AM502" s="42">
        <f t="shared" si="213"/>
        <v>599.22</v>
      </c>
      <c r="AN502" s="60">
        <f t="shared" si="214"/>
        <v>4316047</v>
      </c>
      <c r="AO502" s="43">
        <f t="shared" si="215"/>
        <v>4.6442910472681925E-2</v>
      </c>
      <c r="AP502" s="66">
        <f t="shared" si="216"/>
        <v>52972.969456782892</v>
      </c>
      <c r="AQ502" s="18">
        <v>0</v>
      </c>
      <c r="AR502" s="66">
        <f t="shared" si="217"/>
        <v>3228416</v>
      </c>
      <c r="AS502" s="38">
        <f t="shared" si="218"/>
        <v>119670</v>
      </c>
      <c r="AT502" s="38">
        <f t="shared" si="219"/>
        <v>149428.55000000002</v>
      </c>
      <c r="AU502" s="66">
        <f t="shared" si="220"/>
        <v>3055773</v>
      </c>
      <c r="AV502" s="20">
        <f t="shared" si="221"/>
        <v>3228416</v>
      </c>
      <c r="AX502" s="65">
        <f t="shared" si="222"/>
        <v>1</v>
      </c>
    </row>
    <row r="503" spans="1:50" ht="15" customHeight="1">
      <c r="A503" s="2">
        <v>52</v>
      </c>
      <c r="B503" s="2">
        <v>8800</v>
      </c>
      <c r="C503" s="1" t="s">
        <v>573</v>
      </c>
      <c r="D503" s="35">
        <v>1884836</v>
      </c>
      <c r="E503" s="66">
        <v>0</v>
      </c>
      <c r="F503" s="7">
        <v>13394</v>
      </c>
      <c r="G503" s="66">
        <v>14059</v>
      </c>
      <c r="H503" s="63">
        <v>2.3639999999999999</v>
      </c>
      <c r="I503" s="65">
        <v>10609</v>
      </c>
      <c r="J503" s="73">
        <f t="shared" si="196"/>
        <v>0.75460000000000005</v>
      </c>
      <c r="K503" s="65">
        <v>947</v>
      </c>
      <c r="L503" s="65">
        <v>6089</v>
      </c>
      <c r="M503" s="61">
        <v>1410</v>
      </c>
      <c r="N503" s="41">
        <f t="shared" si="197"/>
        <v>15.5526</v>
      </c>
      <c r="O503" s="41">
        <f t="shared" si="198"/>
        <v>23.156499999999998</v>
      </c>
      <c r="P503" s="3">
        <v>7347</v>
      </c>
      <c r="Q503" s="3">
        <v>9145</v>
      </c>
      <c r="R503" s="3">
        <v>10164</v>
      </c>
      <c r="S503" s="3">
        <v>11798</v>
      </c>
      <c r="T503" s="74">
        <v>13394</v>
      </c>
      <c r="U503" s="74">
        <f t="shared" si="199"/>
        <v>13394</v>
      </c>
      <c r="V503" s="42">
        <f t="shared" si="200"/>
        <v>0</v>
      </c>
      <c r="W503" s="68">
        <v>13854774</v>
      </c>
      <c r="X503" s="69">
        <v>6683964</v>
      </c>
      <c r="Y503" s="8">
        <v>5.9818439313232341</v>
      </c>
      <c r="Z503" s="37">
        <f t="shared" si="201"/>
        <v>2239.1089000000002</v>
      </c>
      <c r="AA503" s="65">
        <f t="shared" si="202"/>
        <v>0</v>
      </c>
      <c r="AB503" s="34">
        <f t="shared" si="203"/>
        <v>0.43202299999999999</v>
      </c>
      <c r="AC503" s="34" t="str">
        <f t="shared" si="204"/>
        <v/>
      </c>
      <c r="AD503" s="65" t="str">
        <f t="shared" si="205"/>
        <v/>
      </c>
      <c r="AE503" s="65" t="str">
        <f t="shared" si="206"/>
        <v/>
      </c>
      <c r="AF503" s="65" t="str">
        <f t="shared" si="207"/>
        <v/>
      </c>
      <c r="AG503" s="65">
        <f t="shared" si="223"/>
        <v>0</v>
      </c>
      <c r="AH503" s="34">
        <f t="shared" si="208"/>
        <v>599.48848639999983</v>
      </c>
      <c r="AI503" s="34" t="str">
        <f t="shared" si="209"/>
        <v/>
      </c>
      <c r="AJ503" s="65" t="str">
        <f t="shared" si="210"/>
        <v/>
      </c>
      <c r="AK503" s="37" t="str">
        <f t="shared" si="211"/>
        <v/>
      </c>
      <c r="AL503" s="14">
        <f t="shared" si="212"/>
        <v>599.49</v>
      </c>
      <c r="AM503" s="42">
        <f t="shared" si="213"/>
        <v>668.76</v>
      </c>
      <c r="AN503" s="60">
        <f t="shared" si="214"/>
        <v>3416516</v>
      </c>
      <c r="AO503" s="43">
        <f t="shared" si="215"/>
        <v>4.6442910472681925E-2</v>
      </c>
      <c r="AP503" s="66">
        <f t="shared" si="216"/>
        <v>71135.67711279745</v>
      </c>
      <c r="AQ503" s="18">
        <v>0</v>
      </c>
      <c r="AR503" s="66">
        <f t="shared" si="217"/>
        <v>1955972</v>
      </c>
      <c r="AS503" s="38">
        <f t="shared" si="218"/>
        <v>140590</v>
      </c>
      <c r="AT503" s="38">
        <f t="shared" si="219"/>
        <v>334198.2</v>
      </c>
      <c r="AU503" s="66">
        <f t="shared" si="220"/>
        <v>1744246</v>
      </c>
      <c r="AV503" s="20">
        <f t="shared" si="221"/>
        <v>1955972</v>
      </c>
      <c r="AX503" s="65">
        <f t="shared" si="222"/>
        <v>1</v>
      </c>
    </row>
    <row r="504" spans="1:50" ht="15" customHeight="1">
      <c r="A504" s="2">
        <v>53</v>
      </c>
      <c r="B504" s="2">
        <v>100</v>
      </c>
      <c r="C504" s="1" t="s">
        <v>2</v>
      </c>
      <c r="D504" s="35">
        <v>437829</v>
      </c>
      <c r="E504" s="66">
        <v>0</v>
      </c>
      <c r="F504" s="7">
        <v>1209</v>
      </c>
      <c r="G504" s="66">
        <v>1256</v>
      </c>
      <c r="H504" s="63">
        <v>2.44</v>
      </c>
      <c r="I504" s="65">
        <v>420</v>
      </c>
      <c r="J504" s="73">
        <f t="shared" si="196"/>
        <v>0.33439999999999998</v>
      </c>
      <c r="K504" s="65">
        <v>190</v>
      </c>
      <c r="L504" s="65">
        <v>541</v>
      </c>
      <c r="M504" s="61">
        <v>177</v>
      </c>
      <c r="N504" s="41">
        <f t="shared" si="197"/>
        <v>35.120100000000001</v>
      </c>
      <c r="O504" s="41">
        <f t="shared" si="198"/>
        <v>32.717200000000005</v>
      </c>
      <c r="P504" s="3">
        <v>1350</v>
      </c>
      <c r="Q504" s="3">
        <v>1336</v>
      </c>
      <c r="R504" s="3">
        <v>1141</v>
      </c>
      <c r="S504" s="3">
        <v>1234</v>
      </c>
      <c r="T504" s="74">
        <v>1209</v>
      </c>
      <c r="U504" s="74">
        <f t="shared" si="199"/>
        <v>1350</v>
      </c>
      <c r="V504" s="42">
        <f t="shared" si="200"/>
        <v>6.96</v>
      </c>
      <c r="W504" s="68">
        <v>693285</v>
      </c>
      <c r="X504" s="69">
        <v>507035</v>
      </c>
      <c r="Y504" s="8">
        <v>1.1102093909315409</v>
      </c>
      <c r="Z504" s="37">
        <f t="shared" si="201"/>
        <v>1088.9838</v>
      </c>
      <c r="AA504" s="65">
        <f t="shared" si="202"/>
        <v>0</v>
      </c>
      <c r="AB504" s="34">
        <f t="shared" si="203"/>
        <v>0.43202299999999999</v>
      </c>
      <c r="AC504" s="34" t="str">
        <f t="shared" si="204"/>
        <v/>
      </c>
      <c r="AD504" s="65" t="str">
        <f t="shared" si="205"/>
        <v/>
      </c>
      <c r="AE504" s="65">
        <f t="shared" si="206"/>
        <v>834.25199999999995</v>
      </c>
      <c r="AF504" s="65">
        <f t="shared" si="207"/>
        <v>630</v>
      </c>
      <c r="AG504" s="65">
        <f t="shared" si="223"/>
        <v>0</v>
      </c>
      <c r="AH504" s="34" t="str">
        <f t="shared" si="208"/>
        <v/>
      </c>
      <c r="AI504" s="34" t="str">
        <f t="shared" si="209"/>
        <v/>
      </c>
      <c r="AJ504" s="65" t="str">
        <f t="shared" si="210"/>
        <v/>
      </c>
      <c r="AK504" s="37" t="str">
        <f t="shared" si="211"/>
        <v/>
      </c>
      <c r="AL504" s="14">
        <f t="shared" si="212"/>
        <v>630</v>
      </c>
      <c r="AM504" s="42">
        <f t="shared" si="213"/>
        <v>702.8</v>
      </c>
      <c r="AN504" s="60">
        <f t="shared" si="214"/>
        <v>583202</v>
      </c>
      <c r="AO504" s="43">
        <f t="shared" si="215"/>
        <v>4.6442910472681925E-2</v>
      </c>
      <c r="AP504" s="66">
        <f t="shared" si="216"/>
        <v>6751.5452241451894</v>
      </c>
      <c r="AQ504" s="18">
        <v>0</v>
      </c>
      <c r="AR504" s="66">
        <f t="shared" si="217"/>
        <v>444581</v>
      </c>
      <c r="AS504" s="38">
        <f t="shared" si="218"/>
        <v>12560</v>
      </c>
      <c r="AT504" s="38">
        <f t="shared" si="219"/>
        <v>25351.75</v>
      </c>
      <c r="AU504" s="66">
        <f t="shared" si="220"/>
        <v>425269</v>
      </c>
      <c r="AV504" s="20">
        <f t="shared" si="221"/>
        <v>444581</v>
      </c>
      <c r="AX504" s="65">
        <f t="shared" si="222"/>
        <v>1</v>
      </c>
    </row>
    <row r="505" spans="1:50" ht="15" customHeight="1">
      <c r="A505" s="2">
        <v>53</v>
      </c>
      <c r="B505" s="2">
        <v>200</v>
      </c>
      <c r="C505" s="1" t="s">
        <v>65</v>
      </c>
      <c r="D505" s="35">
        <v>61047</v>
      </c>
      <c r="E505" s="66">
        <v>0</v>
      </c>
      <c r="F505" s="7">
        <v>235</v>
      </c>
      <c r="G505" s="66">
        <v>234</v>
      </c>
      <c r="H505" s="63">
        <v>2.6589999999999998</v>
      </c>
      <c r="I505" s="65">
        <v>18</v>
      </c>
      <c r="J505" s="73">
        <f t="shared" si="196"/>
        <v>7.6899999999999996E-2</v>
      </c>
      <c r="K505" s="65">
        <v>27</v>
      </c>
      <c r="L505" s="65">
        <v>84</v>
      </c>
      <c r="M505" s="61">
        <v>27</v>
      </c>
      <c r="N505" s="41">
        <f t="shared" si="197"/>
        <v>32.142900000000004</v>
      </c>
      <c r="O505" s="41">
        <f t="shared" si="198"/>
        <v>32.142900000000004</v>
      </c>
      <c r="P505" s="3">
        <v>262</v>
      </c>
      <c r="Q505" s="3">
        <v>249</v>
      </c>
      <c r="R505" s="3">
        <v>232</v>
      </c>
      <c r="S505" s="3">
        <v>231</v>
      </c>
      <c r="T505" s="75">
        <v>235</v>
      </c>
      <c r="U505" s="74">
        <f t="shared" si="199"/>
        <v>262</v>
      </c>
      <c r="V505" s="42">
        <f t="shared" si="200"/>
        <v>10.69</v>
      </c>
      <c r="W505" s="68">
        <v>73954</v>
      </c>
      <c r="X505" s="69">
        <v>57532</v>
      </c>
      <c r="Y505" s="8">
        <v>0.40393082902314603</v>
      </c>
      <c r="Z505" s="37">
        <f t="shared" si="201"/>
        <v>581.78279999999995</v>
      </c>
      <c r="AA505" s="65">
        <f t="shared" si="202"/>
        <v>0</v>
      </c>
      <c r="AB505" s="34">
        <f t="shared" si="203"/>
        <v>0.43202299999999999</v>
      </c>
      <c r="AC505" s="34" t="str">
        <f t="shared" si="204"/>
        <v/>
      </c>
      <c r="AD505" s="65" t="str">
        <f t="shared" si="205"/>
        <v/>
      </c>
      <c r="AE505" s="65">
        <f t="shared" si="206"/>
        <v>459.178</v>
      </c>
      <c r="AF505" s="65">
        <f t="shared" si="207"/>
        <v>459.178</v>
      </c>
      <c r="AG505" s="65">
        <f t="shared" si="223"/>
        <v>0</v>
      </c>
      <c r="AH505" s="34" t="str">
        <f t="shared" si="208"/>
        <v/>
      </c>
      <c r="AI505" s="34" t="str">
        <f t="shared" si="209"/>
        <v/>
      </c>
      <c r="AJ505" s="65" t="str">
        <f t="shared" si="210"/>
        <v/>
      </c>
      <c r="AK505" s="37" t="str">
        <f t="shared" si="211"/>
        <v/>
      </c>
      <c r="AL505" s="14">
        <f t="shared" si="212"/>
        <v>459.18</v>
      </c>
      <c r="AM505" s="42">
        <f t="shared" si="213"/>
        <v>512.24</v>
      </c>
      <c r="AN505" s="60">
        <f t="shared" si="214"/>
        <v>87914</v>
      </c>
      <c r="AO505" s="43">
        <f t="shared" si="215"/>
        <v>4.6442910472681925E-2</v>
      </c>
      <c r="AP505" s="66">
        <f t="shared" si="216"/>
        <v>1247.7816756695454</v>
      </c>
      <c r="AQ505" s="18">
        <v>0</v>
      </c>
      <c r="AR505" s="66">
        <f t="shared" si="217"/>
        <v>62295</v>
      </c>
      <c r="AS505" s="38">
        <f t="shared" si="218"/>
        <v>2340</v>
      </c>
      <c r="AT505" s="38">
        <f t="shared" si="219"/>
        <v>2876.6000000000004</v>
      </c>
      <c r="AU505" s="66">
        <f t="shared" si="220"/>
        <v>58707</v>
      </c>
      <c r="AV505" s="20">
        <f t="shared" si="221"/>
        <v>62295</v>
      </c>
      <c r="AX505" s="65">
        <f t="shared" si="222"/>
        <v>1</v>
      </c>
    </row>
    <row r="506" spans="1:50" ht="15" customHeight="1">
      <c r="A506" s="2">
        <v>53</v>
      </c>
      <c r="B506" s="2">
        <v>300</v>
      </c>
      <c r="C506" s="1" t="s">
        <v>90</v>
      </c>
      <c r="D506" s="35">
        <v>156876</v>
      </c>
      <c r="E506" s="66">
        <v>0</v>
      </c>
      <c r="F506" s="7">
        <v>473</v>
      </c>
      <c r="G506" s="66">
        <v>481</v>
      </c>
      <c r="H506" s="63">
        <v>2.2799999999999998</v>
      </c>
      <c r="I506" s="65">
        <v>144</v>
      </c>
      <c r="J506" s="73">
        <f t="shared" si="196"/>
        <v>0.2994</v>
      </c>
      <c r="K506" s="65">
        <v>44</v>
      </c>
      <c r="L506" s="65">
        <v>200</v>
      </c>
      <c r="M506" s="61">
        <v>84</v>
      </c>
      <c r="N506" s="41">
        <f t="shared" si="197"/>
        <v>22</v>
      </c>
      <c r="O506" s="41">
        <f t="shared" si="198"/>
        <v>42</v>
      </c>
      <c r="P506" s="3">
        <v>563</v>
      </c>
      <c r="Q506" s="3">
        <v>559</v>
      </c>
      <c r="R506" s="3">
        <v>532</v>
      </c>
      <c r="S506" s="3">
        <v>502</v>
      </c>
      <c r="T506" s="75">
        <v>473</v>
      </c>
      <c r="U506" s="74">
        <f t="shared" si="199"/>
        <v>563</v>
      </c>
      <c r="V506" s="42">
        <f t="shared" si="200"/>
        <v>14.56</v>
      </c>
      <c r="W506" s="68">
        <v>756599</v>
      </c>
      <c r="X506" s="69">
        <v>225589</v>
      </c>
      <c r="Y506" s="8">
        <v>1.3636256229758594</v>
      </c>
      <c r="Z506" s="37">
        <f t="shared" si="201"/>
        <v>346.86939999999998</v>
      </c>
      <c r="AA506" s="65">
        <f t="shared" si="202"/>
        <v>0</v>
      </c>
      <c r="AB506" s="34">
        <f t="shared" si="203"/>
        <v>0.43202299999999999</v>
      </c>
      <c r="AC506" s="34" t="str">
        <f t="shared" si="204"/>
        <v/>
      </c>
      <c r="AD506" s="65" t="str">
        <f t="shared" si="205"/>
        <v/>
      </c>
      <c r="AE506" s="65">
        <f t="shared" si="206"/>
        <v>549.827</v>
      </c>
      <c r="AF506" s="65">
        <f t="shared" si="207"/>
        <v>549.827</v>
      </c>
      <c r="AG506" s="65">
        <f t="shared" si="223"/>
        <v>0</v>
      </c>
      <c r="AH506" s="34" t="str">
        <f t="shared" si="208"/>
        <v/>
      </c>
      <c r="AI506" s="34" t="str">
        <f t="shared" si="209"/>
        <v/>
      </c>
      <c r="AJ506" s="65" t="str">
        <f t="shared" si="210"/>
        <v/>
      </c>
      <c r="AK506" s="37" t="str">
        <f t="shared" si="211"/>
        <v/>
      </c>
      <c r="AL506" s="14">
        <f t="shared" si="212"/>
        <v>549.83000000000004</v>
      </c>
      <c r="AM506" s="42">
        <f t="shared" si="213"/>
        <v>613.36</v>
      </c>
      <c r="AN506" s="60">
        <f t="shared" si="214"/>
        <v>0</v>
      </c>
      <c r="AO506" s="43">
        <f t="shared" si="215"/>
        <v>4.6442910472681925E-2</v>
      </c>
      <c r="AP506" s="66">
        <f t="shared" si="216"/>
        <v>-7285.7780233124495</v>
      </c>
      <c r="AQ506" s="18">
        <v>0</v>
      </c>
      <c r="AR506" s="66">
        <f t="shared" si="217"/>
        <v>0</v>
      </c>
      <c r="AS506" s="38">
        <f t="shared" si="218"/>
        <v>4810</v>
      </c>
      <c r="AT506" s="38">
        <f t="shared" si="219"/>
        <v>11279.45</v>
      </c>
      <c r="AU506" s="66">
        <f t="shared" si="220"/>
        <v>152066</v>
      </c>
      <c r="AV506" s="20">
        <f t="shared" si="221"/>
        <v>152066</v>
      </c>
      <c r="AX506" s="65">
        <f t="shared" si="222"/>
        <v>1</v>
      </c>
    </row>
    <row r="507" spans="1:50" ht="15" customHeight="1">
      <c r="A507" s="2">
        <v>53</v>
      </c>
      <c r="B507" s="2">
        <v>400</v>
      </c>
      <c r="C507" s="1" t="s">
        <v>214</v>
      </c>
      <c r="D507" s="35">
        <v>17880</v>
      </c>
      <c r="E507" s="66">
        <v>0</v>
      </c>
      <c r="F507" s="7">
        <v>68</v>
      </c>
      <c r="G507" s="66">
        <v>65</v>
      </c>
      <c r="H507" s="63">
        <v>1.667</v>
      </c>
      <c r="I507" s="65"/>
      <c r="J507" s="73">
        <f t="shared" si="196"/>
        <v>0</v>
      </c>
      <c r="K507" s="65">
        <v>42</v>
      </c>
      <c r="L507" s="65">
        <v>64</v>
      </c>
      <c r="M507" s="61">
        <v>9</v>
      </c>
      <c r="N507" s="41">
        <f t="shared" si="197"/>
        <v>65.625</v>
      </c>
      <c r="O507" s="41">
        <f t="shared" si="198"/>
        <v>14.0625</v>
      </c>
      <c r="P507" s="3">
        <v>138</v>
      </c>
      <c r="Q507" s="3">
        <v>129</v>
      </c>
      <c r="R507" s="3">
        <v>107</v>
      </c>
      <c r="S507" s="3">
        <v>102</v>
      </c>
      <c r="T507" s="75">
        <v>68</v>
      </c>
      <c r="U507" s="74">
        <f t="shared" si="199"/>
        <v>138</v>
      </c>
      <c r="V507" s="42">
        <f t="shared" si="200"/>
        <v>52.9</v>
      </c>
      <c r="W507" s="68">
        <v>23214</v>
      </c>
      <c r="X507" s="69">
        <v>31377</v>
      </c>
      <c r="Y507" s="8">
        <v>0.3091377257346366</v>
      </c>
      <c r="Z507" s="37">
        <f t="shared" si="201"/>
        <v>219.9667</v>
      </c>
      <c r="AA507" s="65">
        <f t="shared" si="202"/>
        <v>0</v>
      </c>
      <c r="AB507" s="34">
        <f t="shared" si="203"/>
        <v>0.43202299999999999</v>
      </c>
      <c r="AC507" s="34" t="str">
        <f t="shared" si="204"/>
        <v/>
      </c>
      <c r="AD507" s="65" t="str">
        <f t="shared" si="205"/>
        <v/>
      </c>
      <c r="AE507" s="65">
        <f t="shared" si="206"/>
        <v>410</v>
      </c>
      <c r="AF507" s="65">
        <f t="shared" si="207"/>
        <v>410</v>
      </c>
      <c r="AG507" s="65">
        <f t="shared" si="223"/>
        <v>0</v>
      </c>
      <c r="AH507" s="34" t="str">
        <f t="shared" si="208"/>
        <v/>
      </c>
      <c r="AI507" s="34" t="str">
        <f t="shared" si="209"/>
        <v/>
      </c>
      <c r="AJ507" s="65" t="str">
        <f t="shared" si="210"/>
        <v/>
      </c>
      <c r="AK507" s="37" t="str">
        <f t="shared" si="211"/>
        <v/>
      </c>
      <c r="AL507" s="14">
        <f t="shared" si="212"/>
        <v>410</v>
      </c>
      <c r="AM507" s="42">
        <f t="shared" si="213"/>
        <v>457.38</v>
      </c>
      <c r="AN507" s="60">
        <f t="shared" si="214"/>
        <v>19701</v>
      </c>
      <c r="AO507" s="43">
        <f t="shared" si="215"/>
        <v>4.6442910472681925E-2</v>
      </c>
      <c r="AP507" s="66">
        <f t="shared" si="216"/>
        <v>84.57253997075378</v>
      </c>
      <c r="AQ507" s="18">
        <v>0</v>
      </c>
      <c r="AR507" s="66">
        <f t="shared" si="217"/>
        <v>17965</v>
      </c>
      <c r="AS507" s="38">
        <f t="shared" si="218"/>
        <v>650</v>
      </c>
      <c r="AT507" s="38">
        <f t="shared" si="219"/>
        <v>1568.8500000000001</v>
      </c>
      <c r="AU507" s="66">
        <f t="shared" si="220"/>
        <v>17230</v>
      </c>
      <c r="AV507" s="20">
        <f t="shared" si="221"/>
        <v>17965</v>
      </c>
      <c r="AX507" s="65">
        <f t="shared" si="222"/>
        <v>1</v>
      </c>
    </row>
    <row r="508" spans="1:50" ht="15" customHeight="1">
      <c r="A508" s="2">
        <v>53</v>
      </c>
      <c r="B508" s="2">
        <v>500</v>
      </c>
      <c r="C508" s="1" t="s">
        <v>238</v>
      </c>
      <c r="D508" s="35">
        <v>177317</v>
      </c>
      <c r="E508" s="66">
        <v>0</v>
      </c>
      <c r="F508" s="7">
        <v>463</v>
      </c>
      <c r="G508" s="66">
        <v>467</v>
      </c>
      <c r="H508" s="63">
        <v>2</v>
      </c>
      <c r="I508" s="65">
        <v>150</v>
      </c>
      <c r="J508" s="73">
        <f t="shared" si="196"/>
        <v>0.32119999999999999</v>
      </c>
      <c r="K508" s="65">
        <v>80</v>
      </c>
      <c r="L508" s="65">
        <v>237</v>
      </c>
      <c r="M508" s="61">
        <v>99</v>
      </c>
      <c r="N508" s="41">
        <f t="shared" si="197"/>
        <v>33.755299999999998</v>
      </c>
      <c r="O508" s="41">
        <f t="shared" si="198"/>
        <v>41.772199999999998</v>
      </c>
      <c r="P508" s="3">
        <v>588</v>
      </c>
      <c r="Q508" s="3">
        <v>629</v>
      </c>
      <c r="R508" s="3">
        <v>580</v>
      </c>
      <c r="S508" s="3">
        <v>540</v>
      </c>
      <c r="T508" s="75">
        <v>463</v>
      </c>
      <c r="U508" s="74">
        <f t="shared" si="199"/>
        <v>629</v>
      </c>
      <c r="V508" s="42">
        <f t="shared" si="200"/>
        <v>25.76</v>
      </c>
      <c r="W508" s="68">
        <v>116289</v>
      </c>
      <c r="X508" s="69">
        <v>207996</v>
      </c>
      <c r="Y508" s="8">
        <v>0.6280021374616408</v>
      </c>
      <c r="Z508" s="37">
        <f t="shared" si="201"/>
        <v>737.2586</v>
      </c>
      <c r="AA508" s="65">
        <f t="shared" si="202"/>
        <v>0</v>
      </c>
      <c r="AB508" s="34">
        <f t="shared" si="203"/>
        <v>0.43202299999999999</v>
      </c>
      <c r="AC508" s="34" t="str">
        <f t="shared" si="204"/>
        <v/>
      </c>
      <c r="AD508" s="65" t="str">
        <f t="shared" si="205"/>
        <v/>
      </c>
      <c r="AE508" s="65">
        <f t="shared" si="206"/>
        <v>544.68899999999996</v>
      </c>
      <c r="AF508" s="65">
        <f t="shared" si="207"/>
        <v>544.68899999999996</v>
      </c>
      <c r="AG508" s="65">
        <f t="shared" si="223"/>
        <v>0</v>
      </c>
      <c r="AH508" s="34" t="str">
        <f t="shared" si="208"/>
        <v/>
      </c>
      <c r="AI508" s="34" t="str">
        <f t="shared" si="209"/>
        <v/>
      </c>
      <c r="AJ508" s="65" t="str">
        <f t="shared" si="210"/>
        <v/>
      </c>
      <c r="AK508" s="37" t="str">
        <f t="shared" si="211"/>
        <v/>
      </c>
      <c r="AL508" s="14">
        <f t="shared" si="212"/>
        <v>544.69000000000005</v>
      </c>
      <c r="AM508" s="42">
        <f t="shared" si="213"/>
        <v>607.63</v>
      </c>
      <c r="AN508" s="60">
        <f t="shared" si="214"/>
        <v>233524</v>
      </c>
      <c r="AO508" s="43">
        <f t="shared" si="215"/>
        <v>4.6442910472681925E-2</v>
      </c>
      <c r="AP508" s="66">
        <f t="shared" si="216"/>
        <v>2610.4166689380331</v>
      </c>
      <c r="AQ508" s="18">
        <v>0</v>
      </c>
      <c r="AR508" s="66">
        <f t="shared" si="217"/>
        <v>179927</v>
      </c>
      <c r="AS508" s="38">
        <f t="shared" si="218"/>
        <v>4670</v>
      </c>
      <c r="AT508" s="38">
        <f t="shared" si="219"/>
        <v>10399.800000000001</v>
      </c>
      <c r="AU508" s="66">
        <f t="shared" si="220"/>
        <v>172647</v>
      </c>
      <c r="AV508" s="20">
        <f t="shared" si="221"/>
        <v>179927</v>
      </c>
      <c r="AX508" s="65">
        <f t="shared" si="222"/>
        <v>1</v>
      </c>
    </row>
    <row r="509" spans="1:50" ht="15" customHeight="1">
      <c r="A509" s="2">
        <v>53</v>
      </c>
      <c r="B509" s="2">
        <v>600</v>
      </c>
      <c r="C509" s="1" t="s">
        <v>416</v>
      </c>
      <c r="D509" s="35">
        <v>0</v>
      </c>
      <c r="E509" s="66">
        <v>0</v>
      </c>
      <c r="F509" s="7">
        <v>12</v>
      </c>
      <c r="G509" s="66">
        <v>16</v>
      </c>
      <c r="H509" s="63">
        <v>2</v>
      </c>
      <c r="I509" s="65"/>
      <c r="J509" s="73">
        <f t="shared" si="196"/>
        <v>0</v>
      </c>
      <c r="K509" s="65">
        <v>0</v>
      </c>
      <c r="L509" s="65">
        <v>3</v>
      </c>
      <c r="M509" s="61">
        <v>3</v>
      </c>
      <c r="N509" s="41">
        <f t="shared" si="197"/>
        <v>0</v>
      </c>
      <c r="O509" s="41">
        <f t="shared" si="198"/>
        <v>100</v>
      </c>
      <c r="P509" s="3">
        <v>37</v>
      </c>
      <c r="Q509" s="3">
        <v>40</v>
      </c>
      <c r="R509" s="3">
        <v>18</v>
      </c>
      <c r="S509" s="3">
        <v>21</v>
      </c>
      <c r="T509" s="75">
        <v>12</v>
      </c>
      <c r="U509" s="74">
        <f t="shared" si="199"/>
        <v>40</v>
      </c>
      <c r="V509" s="42">
        <f t="shared" si="200"/>
        <v>60</v>
      </c>
      <c r="W509" s="68">
        <v>34689</v>
      </c>
      <c r="X509" s="69">
        <v>6502</v>
      </c>
      <c r="Y509" s="8">
        <v>1.0038150755910837</v>
      </c>
      <c r="Z509" s="37">
        <f t="shared" si="201"/>
        <v>11.9544</v>
      </c>
      <c r="AA509" s="65">
        <f t="shared" si="202"/>
        <v>200</v>
      </c>
      <c r="AB509" s="34">
        <f t="shared" si="203"/>
        <v>0.43202299999999999</v>
      </c>
      <c r="AC509" s="34" t="str">
        <f t="shared" si="204"/>
        <v/>
      </c>
      <c r="AD509" s="65" t="str">
        <f t="shared" si="205"/>
        <v/>
      </c>
      <c r="AE509" s="65">
        <f t="shared" si="206"/>
        <v>610</v>
      </c>
      <c r="AF509" s="65">
        <f t="shared" si="207"/>
        <v>610</v>
      </c>
      <c r="AG509" s="65">
        <f t="shared" si="223"/>
        <v>0</v>
      </c>
      <c r="AH509" s="34" t="str">
        <f t="shared" si="208"/>
        <v/>
      </c>
      <c r="AI509" s="34" t="str">
        <f t="shared" si="209"/>
        <v/>
      </c>
      <c r="AJ509" s="65" t="str">
        <f t="shared" si="210"/>
        <v/>
      </c>
      <c r="AK509" s="37" t="str">
        <f t="shared" si="211"/>
        <v/>
      </c>
      <c r="AL509" s="14">
        <f t="shared" si="212"/>
        <v>610</v>
      </c>
      <c r="AM509" s="42">
        <f t="shared" si="213"/>
        <v>680.49</v>
      </c>
      <c r="AN509" s="60">
        <f t="shared" si="214"/>
        <v>0</v>
      </c>
      <c r="AO509" s="43">
        <f t="shared" si="215"/>
        <v>4.6442910472681925E-2</v>
      </c>
      <c r="AP509" s="66">
        <f t="shared" si="216"/>
        <v>0</v>
      </c>
      <c r="AQ509" s="18">
        <v>0</v>
      </c>
      <c r="AR509" s="66">
        <f t="shared" si="217"/>
        <v>0</v>
      </c>
      <c r="AS509" s="38">
        <f t="shared" si="218"/>
        <v>160</v>
      </c>
      <c r="AT509" s="38">
        <f t="shared" si="219"/>
        <v>325.10000000000002</v>
      </c>
      <c r="AU509" s="66">
        <f t="shared" si="220"/>
        <v>-160</v>
      </c>
      <c r="AV509" s="20">
        <f t="shared" si="221"/>
        <v>0</v>
      </c>
      <c r="AX509" s="65">
        <f t="shared" si="222"/>
        <v>0</v>
      </c>
    </row>
    <row r="510" spans="1:50" ht="15" customHeight="1">
      <c r="A510" s="2">
        <v>53</v>
      </c>
      <c r="B510" s="2">
        <v>800</v>
      </c>
      <c r="C510" s="1" t="s">
        <v>458</v>
      </c>
      <c r="D510" s="35">
        <v>69272</v>
      </c>
      <c r="E510" s="66">
        <v>0</v>
      </c>
      <c r="F510" s="7">
        <v>227</v>
      </c>
      <c r="G510" s="66">
        <v>230</v>
      </c>
      <c r="H510" s="63">
        <v>2.371</v>
      </c>
      <c r="I510" s="65">
        <v>67</v>
      </c>
      <c r="J510" s="73">
        <f t="shared" si="196"/>
        <v>0.2913</v>
      </c>
      <c r="K510" s="65">
        <v>33</v>
      </c>
      <c r="L510" s="65">
        <v>116</v>
      </c>
      <c r="M510" s="61">
        <v>40</v>
      </c>
      <c r="N510" s="41">
        <f t="shared" si="197"/>
        <v>28.4483</v>
      </c>
      <c r="O510" s="41">
        <f t="shared" si="198"/>
        <v>34.482800000000005</v>
      </c>
      <c r="P510" s="3">
        <v>323</v>
      </c>
      <c r="Q510" s="3">
        <v>276</v>
      </c>
      <c r="R510" s="3">
        <v>248</v>
      </c>
      <c r="S510" s="3">
        <v>238</v>
      </c>
      <c r="T510" s="75">
        <v>227</v>
      </c>
      <c r="U510" s="74">
        <f t="shared" si="199"/>
        <v>323</v>
      </c>
      <c r="V510" s="42">
        <f t="shared" si="200"/>
        <v>28.79</v>
      </c>
      <c r="W510" s="68">
        <v>71197</v>
      </c>
      <c r="X510" s="69">
        <v>104028</v>
      </c>
      <c r="Y510" s="8">
        <v>0.36143680974583664</v>
      </c>
      <c r="Z510" s="37">
        <f t="shared" si="201"/>
        <v>628.0489</v>
      </c>
      <c r="AA510" s="65">
        <f t="shared" si="202"/>
        <v>0</v>
      </c>
      <c r="AB510" s="34">
        <f t="shared" si="203"/>
        <v>0.43202299999999999</v>
      </c>
      <c r="AC510" s="34" t="str">
        <f t="shared" si="204"/>
        <v/>
      </c>
      <c r="AD510" s="65" t="str">
        <f t="shared" si="205"/>
        <v/>
      </c>
      <c r="AE510" s="65">
        <f t="shared" si="206"/>
        <v>457.71</v>
      </c>
      <c r="AF510" s="65">
        <f t="shared" si="207"/>
        <v>457.71</v>
      </c>
      <c r="AG510" s="65">
        <f t="shared" si="223"/>
        <v>0</v>
      </c>
      <c r="AH510" s="34" t="str">
        <f t="shared" si="208"/>
        <v/>
      </c>
      <c r="AI510" s="34" t="str">
        <f t="shared" si="209"/>
        <v/>
      </c>
      <c r="AJ510" s="65" t="str">
        <f t="shared" si="210"/>
        <v/>
      </c>
      <c r="AK510" s="37" t="str">
        <f t="shared" si="211"/>
        <v/>
      </c>
      <c r="AL510" s="14">
        <f t="shared" si="212"/>
        <v>457.71</v>
      </c>
      <c r="AM510" s="42">
        <f t="shared" si="213"/>
        <v>510.6</v>
      </c>
      <c r="AN510" s="60">
        <f t="shared" si="214"/>
        <v>86679</v>
      </c>
      <c r="AO510" s="43">
        <f t="shared" si="215"/>
        <v>4.6442910472681925E-2</v>
      </c>
      <c r="AP510" s="66">
        <f t="shared" si="216"/>
        <v>808.43174259797422</v>
      </c>
      <c r="AQ510" s="18">
        <v>0</v>
      </c>
      <c r="AR510" s="66">
        <f t="shared" si="217"/>
        <v>70080</v>
      </c>
      <c r="AS510" s="38">
        <f t="shared" si="218"/>
        <v>2300</v>
      </c>
      <c r="AT510" s="38">
        <f t="shared" si="219"/>
        <v>5201.4000000000005</v>
      </c>
      <c r="AU510" s="66">
        <f t="shared" si="220"/>
        <v>66972</v>
      </c>
      <c r="AV510" s="20">
        <f t="shared" si="221"/>
        <v>70080</v>
      </c>
      <c r="AX510" s="65">
        <f t="shared" si="222"/>
        <v>1</v>
      </c>
    </row>
    <row r="511" spans="1:50" ht="15" customHeight="1">
      <c r="A511" s="2">
        <v>53</v>
      </c>
      <c r="B511" s="2">
        <v>1000</v>
      </c>
      <c r="C511" s="1" t="s">
        <v>666</v>
      </c>
      <c r="D511" s="35">
        <v>126383</v>
      </c>
      <c r="E511" s="66">
        <v>0</v>
      </c>
      <c r="F511" s="7">
        <v>376</v>
      </c>
      <c r="G511" s="66">
        <v>375</v>
      </c>
      <c r="H511" s="63">
        <v>2.0489999999999999</v>
      </c>
      <c r="I511" s="65">
        <v>44</v>
      </c>
      <c r="J511" s="73">
        <f t="shared" si="196"/>
        <v>0.1173</v>
      </c>
      <c r="K511" s="65">
        <v>62</v>
      </c>
      <c r="L511" s="65">
        <v>216</v>
      </c>
      <c r="M511" s="61">
        <v>73</v>
      </c>
      <c r="N511" s="41">
        <f t="shared" si="197"/>
        <v>28.703699999999998</v>
      </c>
      <c r="O511" s="41">
        <f t="shared" si="198"/>
        <v>33.796300000000002</v>
      </c>
      <c r="P511" s="3">
        <v>506</v>
      </c>
      <c r="Q511" s="3">
        <v>480</v>
      </c>
      <c r="R511" s="3">
        <v>463</v>
      </c>
      <c r="S511" s="3">
        <v>424</v>
      </c>
      <c r="T511" s="75">
        <v>376</v>
      </c>
      <c r="U511" s="74">
        <f t="shared" si="199"/>
        <v>506</v>
      </c>
      <c r="V511" s="42">
        <f t="shared" si="200"/>
        <v>25.89</v>
      </c>
      <c r="W511" s="68">
        <v>133019</v>
      </c>
      <c r="X511" s="69">
        <v>121203</v>
      </c>
      <c r="Y511" s="8">
        <v>1.0386488277165762</v>
      </c>
      <c r="Z511" s="37">
        <f t="shared" si="201"/>
        <v>362.00880000000001</v>
      </c>
      <c r="AA511" s="65">
        <f t="shared" si="202"/>
        <v>0</v>
      </c>
      <c r="AB511" s="34">
        <f t="shared" si="203"/>
        <v>0.43202299999999999</v>
      </c>
      <c r="AC511" s="34" t="str">
        <f t="shared" si="204"/>
        <v/>
      </c>
      <c r="AD511" s="65" t="str">
        <f t="shared" si="205"/>
        <v/>
      </c>
      <c r="AE511" s="65">
        <f t="shared" si="206"/>
        <v>510.92500000000001</v>
      </c>
      <c r="AF511" s="65">
        <f t="shared" si="207"/>
        <v>510.92500000000001</v>
      </c>
      <c r="AG511" s="65">
        <f t="shared" si="223"/>
        <v>0</v>
      </c>
      <c r="AH511" s="34" t="str">
        <f t="shared" si="208"/>
        <v/>
      </c>
      <c r="AI511" s="34" t="str">
        <f t="shared" si="209"/>
        <v/>
      </c>
      <c r="AJ511" s="65" t="str">
        <f t="shared" si="210"/>
        <v/>
      </c>
      <c r="AK511" s="37" t="str">
        <f t="shared" si="211"/>
        <v/>
      </c>
      <c r="AL511" s="14">
        <f t="shared" si="212"/>
        <v>510.93</v>
      </c>
      <c r="AM511" s="42">
        <f t="shared" si="213"/>
        <v>569.97</v>
      </c>
      <c r="AN511" s="60">
        <f t="shared" si="214"/>
        <v>156271</v>
      </c>
      <c r="AO511" s="43">
        <f t="shared" si="215"/>
        <v>4.6442910472681925E-2</v>
      </c>
      <c r="AP511" s="66">
        <f t="shared" si="216"/>
        <v>1388.0857082075174</v>
      </c>
      <c r="AQ511" s="18">
        <v>0</v>
      </c>
      <c r="AR511" s="66">
        <f t="shared" si="217"/>
        <v>127771</v>
      </c>
      <c r="AS511" s="38">
        <f t="shared" si="218"/>
        <v>3750</v>
      </c>
      <c r="AT511" s="38">
        <f t="shared" si="219"/>
        <v>6060.1500000000005</v>
      </c>
      <c r="AU511" s="66">
        <f t="shared" si="220"/>
        <v>122633</v>
      </c>
      <c r="AV511" s="20">
        <f t="shared" si="221"/>
        <v>127771</v>
      </c>
      <c r="AX511" s="65">
        <f t="shared" si="222"/>
        <v>1</v>
      </c>
    </row>
    <row r="512" spans="1:50" ht="15" customHeight="1">
      <c r="A512" s="2">
        <v>53</v>
      </c>
      <c r="B512" s="2">
        <v>1100</v>
      </c>
      <c r="C512" s="1" t="s">
        <v>671</v>
      </c>
      <c r="D512" s="35">
        <v>111377</v>
      </c>
      <c r="E512" s="66">
        <v>0</v>
      </c>
      <c r="F512" s="7">
        <v>342</v>
      </c>
      <c r="G512" s="66">
        <v>338</v>
      </c>
      <c r="H512" s="63">
        <v>2.1949999999999998</v>
      </c>
      <c r="I512" s="65">
        <v>51</v>
      </c>
      <c r="J512" s="73">
        <f t="shared" si="196"/>
        <v>0.15090000000000001</v>
      </c>
      <c r="K512" s="65">
        <v>86</v>
      </c>
      <c r="L512" s="65">
        <v>184</v>
      </c>
      <c r="M512" s="61">
        <v>43</v>
      </c>
      <c r="N512" s="41">
        <f t="shared" si="197"/>
        <v>46.739100000000001</v>
      </c>
      <c r="O512" s="41">
        <f t="shared" si="198"/>
        <v>23.369599999999998</v>
      </c>
      <c r="P512" s="3">
        <v>394</v>
      </c>
      <c r="Q512" s="3">
        <v>387</v>
      </c>
      <c r="R512" s="3">
        <v>381</v>
      </c>
      <c r="S512" s="3">
        <v>376</v>
      </c>
      <c r="T512" s="75">
        <v>342</v>
      </c>
      <c r="U512" s="74">
        <f t="shared" si="199"/>
        <v>394</v>
      </c>
      <c r="V512" s="42">
        <f t="shared" si="200"/>
        <v>14.21</v>
      </c>
      <c r="W512" s="68">
        <v>123552</v>
      </c>
      <c r="X512" s="69">
        <v>135010</v>
      </c>
      <c r="Y512" s="8">
        <v>0.25266449110961131</v>
      </c>
      <c r="Z512" s="37">
        <f t="shared" si="201"/>
        <v>1353.5736999999999</v>
      </c>
      <c r="AA512" s="65">
        <f t="shared" si="202"/>
        <v>0</v>
      </c>
      <c r="AB512" s="34">
        <f t="shared" si="203"/>
        <v>0.43202299999999999</v>
      </c>
      <c r="AC512" s="34" t="str">
        <f t="shared" si="204"/>
        <v/>
      </c>
      <c r="AD512" s="65" t="str">
        <f t="shared" si="205"/>
        <v/>
      </c>
      <c r="AE512" s="65">
        <f t="shared" si="206"/>
        <v>497.346</v>
      </c>
      <c r="AF512" s="65">
        <f t="shared" si="207"/>
        <v>497.346</v>
      </c>
      <c r="AG512" s="65">
        <f t="shared" si="223"/>
        <v>0</v>
      </c>
      <c r="AH512" s="34" t="str">
        <f t="shared" si="208"/>
        <v/>
      </c>
      <c r="AI512" s="34" t="str">
        <f t="shared" si="209"/>
        <v/>
      </c>
      <c r="AJ512" s="65" t="str">
        <f t="shared" si="210"/>
        <v/>
      </c>
      <c r="AK512" s="37" t="str">
        <f t="shared" si="211"/>
        <v/>
      </c>
      <c r="AL512" s="14">
        <f t="shared" si="212"/>
        <v>497.35</v>
      </c>
      <c r="AM512" s="42">
        <f t="shared" si="213"/>
        <v>554.82000000000005</v>
      </c>
      <c r="AN512" s="60">
        <f t="shared" si="214"/>
        <v>134152</v>
      </c>
      <c r="AO512" s="43">
        <f t="shared" si="215"/>
        <v>4.6442910472681925E-2</v>
      </c>
      <c r="AP512" s="66">
        <f t="shared" si="216"/>
        <v>1057.7372860153309</v>
      </c>
      <c r="AQ512" s="18">
        <v>0</v>
      </c>
      <c r="AR512" s="66">
        <f t="shared" si="217"/>
        <v>112435</v>
      </c>
      <c r="AS512" s="38">
        <f t="shared" si="218"/>
        <v>3380</v>
      </c>
      <c r="AT512" s="38">
        <f t="shared" si="219"/>
        <v>6750.5</v>
      </c>
      <c r="AU512" s="66">
        <f t="shared" si="220"/>
        <v>107997</v>
      </c>
      <c r="AV512" s="20">
        <f t="shared" si="221"/>
        <v>112435</v>
      </c>
      <c r="AX512" s="65">
        <f t="shared" si="222"/>
        <v>1</v>
      </c>
    </row>
    <row r="513" spans="1:50" ht="15" customHeight="1">
      <c r="A513" s="2">
        <v>53</v>
      </c>
      <c r="B513" s="2">
        <v>1200</v>
      </c>
      <c r="C513" s="1" t="s">
        <v>828</v>
      </c>
      <c r="D513" s="35">
        <v>98066</v>
      </c>
      <c r="E513" s="66">
        <v>0</v>
      </c>
      <c r="F513" s="7">
        <v>339</v>
      </c>
      <c r="G513" s="66">
        <v>341</v>
      </c>
      <c r="H513" s="63">
        <v>2.4009999999999998</v>
      </c>
      <c r="I513" s="65">
        <v>32</v>
      </c>
      <c r="J513" s="73">
        <f t="shared" si="196"/>
        <v>9.3799999999999994E-2</v>
      </c>
      <c r="K513" s="65">
        <v>66</v>
      </c>
      <c r="L513" s="65">
        <v>192</v>
      </c>
      <c r="M513" s="61">
        <v>81</v>
      </c>
      <c r="N513" s="41">
        <f t="shared" si="197"/>
        <v>34.375</v>
      </c>
      <c r="O513" s="41">
        <f t="shared" si="198"/>
        <v>42.1875</v>
      </c>
      <c r="P513" s="3">
        <v>390</v>
      </c>
      <c r="Q513" s="3">
        <v>380</v>
      </c>
      <c r="R513" s="3">
        <v>351</v>
      </c>
      <c r="S513" s="3">
        <v>332</v>
      </c>
      <c r="T513" s="75">
        <v>339</v>
      </c>
      <c r="U513" s="74">
        <f t="shared" si="199"/>
        <v>390</v>
      </c>
      <c r="V513" s="42">
        <f t="shared" si="200"/>
        <v>12.56</v>
      </c>
      <c r="W513" s="68">
        <v>139591</v>
      </c>
      <c r="X513" s="69">
        <v>136888</v>
      </c>
      <c r="Y513" s="8">
        <v>1.1443176570702258</v>
      </c>
      <c r="Z513" s="37">
        <f t="shared" si="201"/>
        <v>296.24639999999999</v>
      </c>
      <c r="AA513" s="65">
        <f t="shared" si="202"/>
        <v>0</v>
      </c>
      <c r="AB513" s="34">
        <f t="shared" si="203"/>
        <v>0.43202299999999999</v>
      </c>
      <c r="AC513" s="34" t="str">
        <f t="shared" si="204"/>
        <v/>
      </c>
      <c r="AD513" s="65" t="str">
        <f t="shared" si="205"/>
        <v/>
      </c>
      <c r="AE513" s="65">
        <f t="shared" si="206"/>
        <v>498.447</v>
      </c>
      <c r="AF513" s="65">
        <f t="shared" si="207"/>
        <v>498.447</v>
      </c>
      <c r="AG513" s="65">
        <f t="shared" si="223"/>
        <v>0</v>
      </c>
      <c r="AH513" s="34" t="str">
        <f t="shared" si="208"/>
        <v/>
      </c>
      <c r="AI513" s="34" t="str">
        <f t="shared" si="209"/>
        <v/>
      </c>
      <c r="AJ513" s="65" t="str">
        <f t="shared" si="210"/>
        <v/>
      </c>
      <c r="AK513" s="37" t="str">
        <f t="shared" si="211"/>
        <v/>
      </c>
      <c r="AL513" s="14">
        <f t="shared" si="212"/>
        <v>498.45</v>
      </c>
      <c r="AM513" s="42">
        <f t="shared" si="213"/>
        <v>556.04999999999995</v>
      </c>
      <c r="AN513" s="60">
        <f t="shared" si="214"/>
        <v>129307</v>
      </c>
      <c r="AO513" s="43">
        <f t="shared" si="215"/>
        <v>4.6442910472681925E-2</v>
      </c>
      <c r="AP513" s="66">
        <f t="shared" si="216"/>
        <v>1450.9229660770561</v>
      </c>
      <c r="AQ513" s="18">
        <v>0</v>
      </c>
      <c r="AR513" s="66">
        <f t="shared" si="217"/>
        <v>99517</v>
      </c>
      <c r="AS513" s="38">
        <f t="shared" si="218"/>
        <v>3410</v>
      </c>
      <c r="AT513" s="38">
        <f t="shared" si="219"/>
        <v>6844.4000000000005</v>
      </c>
      <c r="AU513" s="66">
        <f t="shared" si="220"/>
        <v>94656</v>
      </c>
      <c r="AV513" s="20">
        <f t="shared" si="221"/>
        <v>99517</v>
      </c>
      <c r="AX513" s="65">
        <f t="shared" si="222"/>
        <v>1</v>
      </c>
    </row>
    <row r="514" spans="1:50" ht="15" customHeight="1">
      <c r="A514" s="2">
        <v>53</v>
      </c>
      <c r="B514" s="2">
        <v>1300</v>
      </c>
      <c r="C514" s="1" t="s">
        <v>843</v>
      </c>
      <c r="D514" s="35">
        <v>3444189</v>
      </c>
      <c r="E514" s="66">
        <v>0</v>
      </c>
      <c r="F514" s="7">
        <v>12764</v>
      </c>
      <c r="G514" s="66">
        <v>13510</v>
      </c>
      <c r="H514" s="63">
        <v>2.8149999999999999</v>
      </c>
      <c r="I514" s="65">
        <v>8536</v>
      </c>
      <c r="J514" s="73">
        <f t="shared" si="196"/>
        <v>0.63180000000000003</v>
      </c>
      <c r="K514" s="65">
        <v>749</v>
      </c>
      <c r="L514" s="65">
        <v>4876</v>
      </c>
      <c r="M514" s="61">
        <v>1910</v>
      </c>
      <c r="N514" s="41">
        <f t="shared" si="197"/>
        <v>15.360999999999999</v>
      </c>
      <c r="O514" s="41">
        <f t="shared" si="198"/>
        <v>39.171499999999995</v>
      </c>
      <c r="P514" s="3">
        <v>9916</v>
      </c>
      <c r="Q514" s="3">
        <v>10243</v>
      </c>
      <c r="R514" s="3">
        <v>9977</v>
      </c>
      <c r="S514" s="3">
        <v>11283</v>
      </c>
      <c r="T514" s="74">
        <v>12764</v>
      </c>
      <c r="U514" s="74">
        <f t="shared" si="199"/>
        <v>12764</v>
      </c>
      <c r="V514" s="42">
        <f t="shared" si="200"/>
        <v>0</v>
      </c>
      <c r="W514" s="68">
        <v>8669551</v>
      </c>
      <c r="X514" s="69">
        <v>4198927</v>
      </c>
      <c r="Y514" s="8">
        <v>8.7352910515415516</v>
      </c>
      <c r="Z514" s="37">
        <f t="shared" si="201"/>
        <v>1461.1992</v>
      </c>
      <c r="AA514" s="65">
        <f t="shared" si="202"/>
        <v>0</v>
      </c>
      <c r="AB514" s="34">
        <f t="shared" si="203"/>
        <v>0.43202299999999999</v>
      </c>
      <c r="AC514" s="34" t="str">
        <f t="shared" si="204"/>
        <v/>
      </c>
      <c r="AD514" s="65" t="str">
        <f t="shared" si="205"/>
        <v/>
      </c>
      <c r="AE514" s="65" t="str">
        <f t="shared" si="206"/>
        <v/>
      </c>
      <c r="AF514" s="65" t="str">
        <f t="shared" si="207"/>
        <v/>
      </c>
      <c r="AG514" s="65">
        <f t="shared" si="223"/>
        <v>0</v>
      </c>
      <c r="AH514" s="34">
        <f t="shared" si="208"/>
        <v>586.00786899999991</v>
      </c>
      <c r="AI514" s="34" t="str">
        <f t="shared" si="209"/>
        <v/>
      </c>
      <c r="AJ514" s="65" t="str">
        <f t="shared" si="210"/>
        <v/>
      </c>
      <c r="AK514" s="37" t="str">
        <f t="shared" si="211"/>
        <v/>
      </c>
      <c r="AL514" s="14">
        <f t="shared" si="212"/>
        <v>586.01</v>
      </c>
      <c r="AM514" s="42">
        <f t="shared" si="213"/>
        <v>653.72</v>
      </c>
      <c r="AN514" s="60">
        <f t="shared" si="214"/>
        <v>5086312</v>
      </c>
      <c r="AO514" s="43">
        <f t="shared" si="215"/>
        <v>4.6442910472681925E-2</v>
      </c>
      <c r="AP514" s="66">
        <f t="shared" si="216"/>
        <v>76264.97147413186</v>
      </c>
      <c r="AQ514" s="18">
        <v>0</v>
      </c>
      <c r="AR514" s="66">
        <f t="shared" si="217"/>
        <v>3520454</v>
      </c>
      <c r="AS514" s="38">
        <f t="shared" si="218"/>
        <v>135100</v>
      </c>
      <c r="AT514" s="38">
        <f t="shared" si="219"/>
        <v>209946.35</v>
      </c>
      <c r="AU514" s="66">
        <f t="shared" si="220"/>
        <v>3309089</v>
      </c>
      <c r="AV514" s="20">
        <f t="shared" si="221"/>
        <v>3520454</v>
      </c>
      <c r="AX514" s="65">
        <f t="shared" si="222"/>
        <v>1</v>
      </c>
    </row>
    <row r="515" spans="1:50" ht="15" customHeight="1">
      <c r="A515" s="2">
        <v>54</v>
      </c>
      <c r="B515" s="2">
        <v>100</v>
      </c>
      <c r="C515" s="1" t="s">
        <v>0</v>
      </c>
      <c r="D515" s="35">
        <v>664441</v>
      </c>
      <c r="E515" s="66">
        <v>0</v>
      </c>
      <c r="F515" s="7">
        <v>1707</v>
      </c>
      <c r="G515" s="66">
        <v>1672</v>
      </c>
      <c r="H515" s="63">
        <v>2.1840000000000002</v>
      </c>
      <c r="I515" s="65">
        <v>753</v>
      </c>
      <c r="J515" s="73">
        <f t="shared" si="196"/>
        <v>0.45040000000000002</v>
      </c>
      <c r="K515" s="65">
        <v>154</v>
      </c>
      <c r="L515" s="65">
        <v>873</v>
      </c>
      <c r="M515" s="61">
        <v>349</v>
      </c>
      <c r="N515" s="41">
        <f t="shared" si="197"/>
        <v>17.6403</v>
      </c>
      <c r="O515" s="41">
        <f t="shared" si="198"/>
        <v>39.9771</v>
      </c>
      <c r="P515" s="3">
        <v>2076</v>
      </c>
      <c r="Q515" s="3">
        <v>1971</v>
      </c>
      <c r="R515" s="3">
        <v>1708</v>
      </c>
      <c r="S515" s="3">
        <v>1657</v>
      </c>
      <c r="T515" s="74">
        <v>1707</v>
      </c>
      <c r="U515" s="74">
        <f t="shared" si="199"/>
        <v>2076</v>
      </c>
      <c r="V515" s="42">
        <f t="shared" si="200"/>
        <v>19.46</v>
      </c>
      <c r="W515" s="68">
        <v>571153</v>
      </c>
      <c r="X515" s="69">
        <v>391856</v>
      </c>
      <c r="Y515" s="8">
        <v>1.3918049041153859</v>
      </c>
      <c r="Z515" s="37">
        <f t="shared" si="201"/>
        <v>1226.4649999999999</v>
      </c>
      <c r="AA515" s="65">
        <f t="shared" si="202"/>
        <v>0</v>
      </c>
      <c r="AB515" s="34">
        <f t="shared" si="203"/>
        <v>0.43202299999999999</v>
      </c>
      <c r="AC515" s="34" t="str">
        <f t="shared" si="204"/>
        <v/>
      </c>
      <c r="AD515" s="65" t="str">
        <f t="shared" si="205"/>
        <v/>
      </c>
      <c r="AE515" s="65">
        <f t="shared" si="206"/>
        <v>986.92399999999998</v>
      </c>
      <c r="AF515" s="65">
        <f t="shared" si="207"/>
        <v>630</v>
      </c>
      <c r="AG515" s="65">
        <f t="shared" si="223"/>
        <v>0</v>
      </c>
      <c r="AH515" s="34" t="str">
        <f t="shared" si="208"/>
        <v/>
      </c>
      <c r="AI515" s="34" t="str">
        <f t="shared" si="209"/>
        <v/>
      </c>
      <c r="AJ515" s="65" t="str">
        <f t="shared" si="210"/>
        <v/>
      </c>
      <c r="AK515" s="37" t="str">
        <f t="shared" si="211"/>
        <v/>
      </c>
      <c r="AL515" s="14">
        <f t="shared" si="212"/>
        <v>630</v>
      </c>
      <c r="AM515" s="42">
        <f t="shared" si="213"/>
        <v>702.8</v>
      </c>
      <c r="AN515" s="60">
        <f t="shared" si="214"/>
        <v>928330</v>
      </c>
      <c r="AO515" s="43">
        <f t="shared" si="215"/>
        <v>4.6442910472681925E-2</v>
      </c>
      <c r="AP515" s="66">
        <f t="shared" si="216"/>
        <v>12255.77320172556</v>
      </c>
      <c r="AQ515" s="18">
        <v>0</v>
      </c>
      <c r="AR515" s="66">
        <f t="shared" si="217"/>
        <v>676697</v>
      </c>
      <c r="AS515" s="38">
        <f t="shared" si="218"/>
        <v>16720</v>
      </c>
      <c r="AT515" s="38">
        <f t="shared" si="219"/>
        <v>19592.8</v>
      </c>
      <c r="AU515" s="66">
        <f t="shared" si="220"/>
        <v>647721</v>
      </c>
      <c r="AV515" s="20">
        <f t="shared" si="221"/>
        <v>676697</v>
      </c>
      <c r="AX515" s="65">
        <f t="shared" si="222"/>
        <v>1</v>
      </c>
    </row>
    <row r="516" spans="1:50" ht="15" customHeight="1">
      <c r="A516" s="2">
        <v>54</v>
      </c>
      <c r="B516" s="2">
        <v>200</v>
      </c>
      <c r="C516" s="1" t="s">
        <v>80</v>
      </c>
      <c r="D516" s="35">
        <v>24037</v>
      </c>
      <c r="E516" s="66">
        <v>0</v>
      </c>
      <c r="F516" s="7">
        <v>110</v>
      </c>
      <c r="G516" s="66">
        <v>104</v>
      </c>
      <c r="H516" s="63">
        <v>2.9710000000000001</v>
      </c>
      <c r="I516" s="65">
        <v>11</v>
      </c>
      <c r="J516" s="73">
        <f t="shared" si="196"/>
        <v>0.10580000000000001</v>
      </c>
      <c r="K516" s="65">
        <v>12</v>
      </c>
      <c r="L516" s="65">
        <v>57</v>
      </c>
      <c r="M516" s="61">
        <v>2</v>
      </c>
      <c r="N516" s="41">
        <f t="shared" si="197"/>
        <v>21.052599999999998</v>
      </c>
      <c r="O516" s="41">
        <f t="shared" si="198"/>
        <v>3.5087999999999999</v>
      </c>
      <c r="P516" s="3">
        <v>128</v>
      </c>
      <c r="Q516" s="3">
        <v>160</v>
      </c>
      <c r="R516" s="3">
        <v>119</v>
      </c>
      <c r="S516" s="3">
        <v>91</v>
      </c>
      <c r="T516" s="75">
        <v>110</v>
      </c>
      <c r="U516" s="74">
        <f t="shared" si="199"/>
        <v>160</v>
      </c>
      <c r="V516" s="42">
        <f t="shared" si="200"/>
        <v>35</v>
      </c>
      <c r="W516" s="68">
        <v>21916</v>
      </c>
      <c r="X516" s="69">
        <v>13005</v>
      </c>
      <c r="Y516" s="8">
        <v>0.24983397606475397</v>
      </c>
      <c r="Z516" s="37">
        <f t="shared" si="201"/>
        <v>440.29239999999999</v>
      </c>
      <c r="AA516" s="65">
        <f t="shared" si="202"/>
        <v>0</v>
      </c>
      <c r="AB516" s="34">
        <f t="shared" si="203"/>
        <v>0.43202299999999999</v>
      </c>
      <c r="AC516" s="34" t="str">
        <f t="shared" si="204"/>
        <v/>
      </c>
      <c r="AD516" s="65" t="str">
        <f t="shared" si="205"/>
        <v/>
      </c>
      <c r="AE516" s="65">
        <f t="shared" si="206"/>
        <v>411.46800000000002</v>
      </c>
      <c r="AF516" s="65">
        <f t="shared" si="207"/>
        <v>411.46800000000002</v>
      </c>
      <c r="AG516" s="65">
        <f t="shared" si="223"/>
        <v>0</v>
      </c>
      <c r="AH516" s="34" t="str">
        <f t="shared" si="208"/>
        <v/>
      </c>
      <c r="AI516" s="34" t="str">
        <f t="shared" si="209"/>
        <v/>
      </c>
      <c r="AJ516" s="65" t="str">
        <f t="shared" si="210"/>
        <v/>
      </c>
      <c r="AK516" s="37" t="str">
        <f t="shared" si="211"/>
        <v/>
      </c>
      <c r="AL516" s="14">
        <f t="shared" si="212"/>
        <v>411.47</v>
      </c>
      <c r="AM516" s="42">
        <f t="shared" si="213"/>
        <v>459.02</v>
      </c>
      <c r="AN516" s="60">
        <f t="shared" si="214"/>
        <v>38270</v>
      </c>
      <c r="AO516" s="43">
        <f t="shared" si="215"/>
        <v>4.6442910472681925E-2</v>
      </c>
      <c r="AP516" s="66">
        <f t="shared" si="216"/>
        <v>661.02194475768181</v>
      </c>
      <c r="AQ516" s="18">
        <v>0</v>
      </c>
      <c r="AR516" s="66">
        <f t="shared" si="217"/>
        <v>24698</v>
      </c>
      <c r="AS516" s="38">
        <f t="shared" si="218"/>
        <v>1040</v>
      </c>
      <c r="AT516" s="38">
        <f t="shared" si="219"/>
        <v>650.25</v>
      </c>
      <c r="AU516" s="66">
        <f t="shared" si="220"/>
        <v>23387</v>
      </c>
      <c r="AV516" s="20">
        <f t="shared" si="221"/>
        <v>24698</v>
      </c>
      <c r="AX516" s="65">
        <f t="shared" si="222"/>
        <v>1</v>
      </c>
    </row>
    <row r="517" spans="1:50" ht="15" customHeight="1">
      <c r="A517" s="2">
        <v>54</v>
      </c>
      <c r="B517" s="2">
        <v>400</v>
      </c>
      <c r="C517" s="1" t="s">
        <v>288</v>
      </c>
      <c r="D517" s="35">
        <v>55353</v>
      </c>
      <c r="E517" s="66">
        <v>0</v>
      </c>
      <c r="F517" s="7">
        <v>214</v>
      </c>
      <c r="G517" s="66">
        <v>202</v>
      </c>
      <c r="H517" s="63">
        <v>2.5249999999999999</v>
      </c>
      <c r="I517" s="65">
        <v>30</v>
      </c>
      <c r="J517" s="73">
        <f t="shared" si="196"/>
        <v>0.14849999999999999</v>
      </c>
      <c r="K517" s="65">
        <v>42</v>
      </c>
      <c r="L517" s="65">
        <v>114</v>
      </c>
      <c r="M517" s="61">
        <v>15</v>
      </c>
      <c r="N517" s="41">
        <f t="shared" si="197"/>
        <v>36.842100000000002</v>
      </c>
      <c r="O517" s="41">
        <f t="shared" si="198"/>
        <v>13.1579</v>
      </c>
      <c r="P517" s="3">
        <v>265</v>
      </c>
      <c r="Q517" s="3">
        <v>241</v>
      </c>
      <c r="R517" s="3">
        <v>200</v>
      </c>
      <c r="S517" s="3">
        <v>215</v>
      </c>
      <c r="T517" s="75">
        <v>214</v>
      </c>
      <c r="U517" s="74">
        <f t="shared" si="199"/>
        <v>265</v>
      </c>
      <c r="V517" s="42">
        <f t="shared" si="200"/>
        <v>23.77</v>
      </c>
      <c r="W517" s="68">
        <v>78191</v>
      </c>
      <c r="X517" s="69">
        <v>52873</v>
      </c>
      <c r="Y517" s="8">
        <v>0.32875171622416782</v>
      </c>
      <c r="Z517" s="37">
        <f t="shared" si="201"/>
        <v>650.94719999999995</v>
      </c>
      <c r="AA517" s="65">
        <f t="shared" si="202"/>
        <v>0</v>
      </c>
      <c r="AB517" s="34">
        <f t="shared" si="203"/>
        <v>0.43202299999999999</v>
      </c>
      <c r="AC517" s="34" t="str">
        <f t="shared" si="204"/>
        <v/>
      </c>
      <c r="AD517" s="65" t="str">
        <f t="shared" si="205"/>
        <v/>
      </c>
      <c r="AE517" s="65">
        <f t="shared" si="206"/>
        <v>447.43399999999997</v>
      </c>
      <c r="AF517" s="65">
        <f t="shared" si="207"/>
        <v>447.43399999999997</v>
      </c>
      <c r="AG517" s="65">
        <f t="shared" si="223"/>
        <v>0</v>
      </c>
      <c r="AH517" s="34" t="str">
        <f t="shared" si="208"/>
        <v/>
      </c>
      <c r="AI517" s="34" t="str">
        <f t="shared" si="209"/>
        <v/>
      </c>
      <c r="AJ517" s="65" t="str">
        <f t="shared" si="210"/>
        <v/>
      </c>
      <c r="AK517" s="37" t="str">
        <f t="shared" si="211"/>
        <v/>
      </c>
      <c r="AL517" s="14">
        <f t="shared" si="212"/>
        <v>447.43</v>
      </c>
      <c r="AM517" s="42">
        <f t="shared" si="213"/>
        <v>499.13</v>
      </c>
      <c r="AN517" s="60">
        <f t="shared" si="214"/>
        <v>67044</v>
      </c>
      <c r="AO517" s="43">
        <f t="shared" si="215"/>
        <v>4.6442910472681925E-2</v>
      </c>
      <c r="AP517" s="66">
        <f t="shared" si="216"/>
        <v>542.96406633612435</v>
      </c>
      <c r="AQ517" s="18">
        <v>0</v>
      </c>
      <c r="AR517" s="66">
        <f t="shared" si="217"/>
        <v>55896</v>
      </c>
      <c r="AS517" s="38">
        <f t="shared" si="218"/>
        <v>2020</v>
      </c>
      <c r="AT517" s="38">
        <f t="shared" si="219"/>
        <v>2643.65</v>
      </c>
      <c r="AU517" s="66">
        <f t="shared" si="220"/>
        <v>53333</v>
      </c>
      <c r="AV517" s="20">
        <f t="shared" si="221"/>
        <v>55896</v>
      </c>
      <c r="AX517" s="65">
        <f t="shared" si="222"/>
        <v>1</v>
      </c>
    </row>
    <row r="518" spans="1:50" ht="15" customHeight="1">
      <c r="A518" s="2">
        <v>54</v>
      </c>
      <c r="B518" s="2">
        <v>500</v>
      </c>
      <c r="C518" s="1" t="s">
        <v>329</v>
      </c>
      <c r="D518" s="35">
        <v>205763</v>
      </c>
      <c r="E518" s="66">
        <v>0</v>
      </c>
      <c r="F518" s="7">
        <v>597</v>
      </c>
      <c r="G518" s="66">
        <v>581</v>
      </c>
      <c r="H518" s="63">
        <v>2.2069999999999999</v>
      </c>
      <c r="I518" s="65">
        <v>215</v>
      </c>
      <c r="J518" s="73">
        <f t="shared" si="196"/>
        <v>0.37009999999999998</v>
      </c>
      <c r="K518" s="65">
        <v>89</v>
      </c>
      <c r="L518" s="65">
        <v>349</v>
      </c>
      <c r="M518" s="61">
        <v>82</v>
      </c>
      <c r="N518" s="41">
        <f t="shared" si="197"/>
        <v>25.5014</v>
      </c>
      <c r="O518" s="41">
        <f t="shared" si="198"/>
        <v>23.495699999999999</v>
      </c>
      <c r="P518" s="3">
        <v>598</v>
      </c>
      <c r="Q518" s="3">
        <v>690</v>
      </c>
      <c r="R518" s="3">
        <v>611</v>
      </c>
      <c r="S518" s="3">
        <v>622</v>
      </c>
      <c r="T518" s="75">
        <v>597</v>
      </c>
      <c r="U518" s="74">
        <f t="shared" si="199"/>
        <v>690</v>
      </c>
      <c r="V518" s="42">
        <f t="shared" si="200"/>
        <v>15.8</v>
      </c>
      <c r="W518" s="68">
        <v>166207</v>
      </c>
      <c r="X518" s="69">
        <v>198656</v>
      </c>
      <c r="Y518" s="8">
        <v>0.30800219923798877</v>
      </c>
      <c r="Z518" s="37">
        <f t="shared" si="201"/>
        <v>1938.2978000000001</v>
      </c>
      <c r="AA518" s="65">
        <f t="shared" si="202"/>
        <v>0</v>
      </c>
      <c r="AB518" s="34">
        <f t="shared" si="203"/>
        <v>0.43202299999999999</v>
      </c>
      <c r="AC518" s="34" t="str">
        <f t="shared" si="204"/>
        <v/>
      </c>
      <c r="AD518" s="65" t="str">
        <f t="shared" si="205"/>
        <v/>
      </c>
      <c r="AE518" s="65">
        <f t="shared" si="206"/>
        <v>586.52700000000004</v>
      </c>
      <c r="AF518" s="65">
        <f t="shared" si="207"/>
        <v>586.52700000000004</v>
      </c>
      <c r="AG518" s="65">
        <f t="shared" si="223"/>
        <v>0</v>
      </c>
      <c r="AH518" s="34" t="str">
        <f t="shared" si="208"/>
        <v/>
      </c>
      <c r="AI518" s="34" t="str">
        <f t="shared" si="209"/>
        <v/>
      </c>
      <c r="AJ518" s="65" t="str">
        <f t="shared" si="210"/>
        <v/>
      </c>
      <c r="AK518" s="37" t="str">
        <f t="shared" si="211"/>
        <v/>
      </c>
      <c r="AL518" s="14">
        <f t="shared" si="212"/>
        <v>586.53</v>
      </c>
      <c r="AM518" s="42">
        <f t="shared" si="213"/>
        <v>654.29999999999995</v>
      </c>
      <c r="AN518" s="60">
        <f t="shared" si="214"/>
        <v>308343</v>
      </c>
      <c r="AO518" s="43">
        <f t="shared" si="215"/>
        <v>4.6442910472681925E-2</v>
      </c>
      <c r="AP518" s="66">
        <f t="shared" si="216"/>
        <v>4764.113756287712</v>
      </c>
      <c r="AQ518" s="18">
        <v>0</v>
      </c>
      <c r="AR518" s="66">
        <f t="shared" si="217"/>
        <v>210527</v>
      </c>
      <c r="AS518" s="38">
        <f t="shared" si="218"/>
        <v>5810</v>
      </c>
      <c r="AT518" s="38">
        <f t="shared" si="219"/>
        <v>9932.8000000000011</v>
      </c>
      <c r="AU518" s="66">
        <f t="shared" si="220"/>
        <v>199953</v>
      </c>
      <c r="AV518" s="20">
        <f t="shared" si="221"/>
        <v>210527</v>
      </c>
      <c r="AX518" s="65">
        <f t="shared" si="222"/>
        <v>1</v>
      </c>
    </row>
    <row r="519" spans="1:50" ht="15" customHeight="1">
      <c r="A519" s="2">
        <v>54</v>
      </c>
      <c r="B519" s="2">
        <v>600</v>
      </c>
      <c r="C519" s="1" t="s">
        <v>353</v>
      </c>
      <c r="D519" s="35">
        <v>75533</v>
      </c>
      <c r="E519" s="66">
        <v>0</v>
      </c>
      <c r="F519" s="7">
        <v>307</v>
      </c>
      <c r="G519" s="66">
        <v>288</v>
      </c>
      <c r="H519" s="63">
        <v>2.42</v>
      </c>
      <c r="I519" s="65">
        <v>39</v>
      </c>
      <c r="J519" s="73">
        <f t="shared" si="196"/>
        <v>0.13539999999999999</v>
      </c>
      <c r="K519" s="65">
        <v>63</v>
      </c>
      <c r="L519" s="65">
        <v>162</v>
      </c>
      <c r="M519" s="61">
        <v>49</v>
      </c>
      <c r="N519" s="41">
        <f t="shared" si="197"/>
        <v>38.8889</v>
      </c>
      <c r="O519" s="41">
        <f t="shared" si="198"/>
        <v>30.2469</v>
      </c>
      <c r="P519" s="3">
        <v>311</v>
      </c>
      <c r="Q519" s="3">
        <v>336</v>
      </c>
      <c r="R519" s="3">
        <v>309</v>
      </c>
      <c r="S519" s="3">
        <v>315</v>
      </c>
      <c r="T519" s="75">
        <v>307</v>
      </c>
      <c r="U519" s="74">
        <f t="shared" si="199"/>
        <v>336</v>
      </c>
      <c r="V519" s="42">
        <f t="shared" si="200"/>
        <v>14.29</v>
      </c>
      <c r="W519" s="68">
        <v>86800</v>
      </c>
      <c r="X519" s="69">
        <v>127707</v>
      </c>
      <c r="Y519" s="8">
        <v>0.32464590569531598</v>
      </c>
      <c r="Z519" s="37">
        <f t="shared" si="201"/>
        <v>945.64570000000003</v>
      </c>
      <c r="AA519" s="65">
        <f t="shared" si="202"/>
        <v>0</v>
      </c>
      <c r="AB519" s="34">
        <f t="shared" si="203"/>
        <v>0.43202299999999999</v>
      </c>
      <c r="AC519" s="34" t="str">
        <f t="shared" si="204"/>
        <v/>
      </c>
      <c r="AD519" s="65" t="str">
        <f t="shared" si="205"/>
        <v/>
      </c>
      <c r="AE519" s="65">
        <f t="shared" si="206"/>
        <v>478.99599999999998</v>
      </c>
      <c r="AF519" s="65">
        <f t="shared" si="207"/>
        <v>478.99599999999998</v>
      </c>
      <c r="AG519" s="65">
        <f t="shared" si="223"/>
        <v>0</v>
      </c>
      <c r="AH519" s="34" t="str">
        <f t="shared" si="208"/>
        <v/>
      </c>
      <c r="AI519" s="34" t="str">
        <f t="shared" si="209"/>
        <v/>
      </c>
      <c r="AJ519" s="65" t="str">
        <f t="shared" si="210"/>
        <v/>
      </c>
      <c r="AK519" s="37" t="str">
        <f t="shared" si="211"/>
        <v/>
      </c>
      <c r="AL519" s="14">
        <f t="shared" si="212"/>
        <v>479</v>
      </c>
      <c r="AM519" s="42">
        <f t="shared" si="213"/>
        <v>534.35</v>
      </c>
      <c r="AN519" s="60">
        <f t="shared" si="214"/>
        <v>116393</v>
      </c>
      <c r="AO519" s="43">
        <f t="shared" si="215"/>
        <v>4.6442910472681925E-2</v>
      </c>
      <c r="AP519" s="66">
        <f t="shared" si="216"/>
        <v>1897.6573219137836</v>
      </c>
      <c r="AQ519" s="18">
        <v>0</v>
      </c>
      <c r="AR519" s="66">
        <f t="shared" si="217"/>
        <v>77431</v>
      </c>
      <c r="AS519" s="38">
        <f t="shared" si="218"/>
        <v>2880</v>
      </c>
      <c r="AT519" s="38">
        <f t="shared" si="219"/>
        <v>6385.35</v>
      </c>
      <c r="AU519" s="66">
        <f t="shared" si="220"/>
        <v>72653</v>
      </c>
      <c r="AV519" s="20">
        <f t="shared" si="221"/>
        <v>77431</v>
      </c>
      <c r="AX519" s="65">
        <f t="shared" si="222"/>
        <v>1</v>
      </c>
    </row>
    <row r="520" spans="1:50" ht="15" customHeight="1">
      <c r="A520" s="2">
        <v>54</v>
      </c>
      <c r="B520" s="2">
        <v>800</v>
      </c>
      <c r="C520" s="1" t="s">
        <v>614</v>
      </c>
      <c r="D520" s="35">
        <v>22172</v>
      </c>
      <c r="E520" s="66">
        <v>0</v>
      </c>
      <c r="F520" s="7">
        <v>92</v>
      </c>
      <c r="G520" s="66">
        <v>83</v>
      </c>
      <c r="H520" s="63">
        <v>1.93</v>
      </c>
      <c r="I520" s="65"/>
      <c r="J520" s="73">
        <f t="shared" si="196"/>
        <v>0</v>
      </c>
      <c r="K520" s="65">
        <v>9</v>
      </c>
      <c r="L520" s="65">
        <v>44</v>
      </c>
      <c r="M520" s="61">
        <v>9</v>
      </c>
      <c r="N520" s="41">
        <f t="shared" si="197"/>
        <v>20.454499999999999</v>
      </c>
      <c r="O520" s="41">
        <f t="shared" si="198"/>
        <v>20.454499999999999</v>
      </c>
      <c r="P520" s="3">
        <v>149</v>
      </c>
      <c r="Q520" s="3">
        <v>134</v>
      </c>
      <c r="R520" s="3">
        <v>132</v>
      </c>
      <c r="S520" s="3">
        <v>121</v>
      </c>
      <c r="T520" s="75">
        <v>92</v>
      </c>
      <c r="U520" s="74">
        <f t="shared" si="199"/>
        <v>149</v>
      </c>
      <c r="V520" s="42">
        <f t="shared" si="200"/>
        <v>44.3</v>
      </c>
      <c r="W520" s="68">
        <v>26397</v>
      </c>
      <c r="X520" s="69">
        <v>23002</v>
      </c>
      <c r="Y520" s="8">
        <v>0.23669414684546802</v>
      </c>
      <c r="Z520" s="37">
        <f t="shared" si="201"/>
        <v>388.68729999999999</v>
      </c>
      <c r="AA520" s="65">
        <f t="shared" si="202"/>
        <v>0</v>
      </c>
      <c r="AB520" s="34">
        <f t="shared" si="203"/>
        <v>0.43202299999999999</v>
      </c>
      <c r="AC520" s="34" t="str">
        <f t="shared" si="204"/>
        <v/>
      </c>
      <c r="AD520" s="65" t="str">
        <f t="shared" si="205"/>
        <v/>
      </c>
      <c r="AE520" s="65">
        <f t="shared" si="206"/>
        <v>410</v>
      </c>
      <c r="AF520" s="65">
        <f t="shared" si="207"/>
        <v>410</v>
      </c>
      <c r="AG520" s="65">
        <f t="shared" si="223"/>
        <v>0</v>
      </c>
      <c r="AH520" s="34" t="str">
        <f t="shared" si="208"/>
        <v/>
      </c>
      <c r="AI520" s="34" t="str">
        <f t="shared" si="209"/>
        <v/>
      </c>
      <c r="AJ520" s="65" t="str">
        <f t="shared" si="210"/>
        <v/>
      </c>
      <c r="AK520" s="37" t="str">
        <f t="shared" si="211"/>
        <v/>
      </c>
      <c r="AL520" s="14">
        <f t="shared" si="212"/>
        <v>410</v>
      </c>
      <c r="AM520" s="42">
        <f t="shared" si="213"/>
        <v>457.38</v>
      </c>
      <c r="AN520" s="60">
        <f t="shared" si="214"/>
        <v>26558</v>
      </c>
      <c r="AO520" s="43">
        <f t="shared" si="215"/>
        <v>4.6442910472681925E-2</v>
      </c>
      <c r="AP520" s="66">
        <f t="shared" si="216"/>
        <v>203.69860533318291</v>
      </c>
      <c r="AQ520" s="18">
        <v>0</v>
      </c>
      <c r="AR520" s="66">
        <f t="shared" si="217"/>
        <v>22376</v>
      </c>
      <c r="AS520" s="38">
        <f t="shared" si="218"/>
        <v>830</v>
      </c>
      <c r="AT520" s="38">
        <f t="shared" si="219"/>
        <v>1150.1000000000001</v>
      </c>
      <c r="AU520" s="66">
        <f t="shared" si="220"/>
        <v>21342</v>
      </c>
      <c r="AV520" s="20">
        <f t="shared" si="221"/>
        <v>22376</v>
      </c>
      <c r="AX520" s="65">
        <f t="shared" si="222"/>
        <v>1</v>
      </c>
    </row>
    <row r="521" spans="1:50" ht="15" customHeight="1">
      <c r="A521" s="2">
        <v>54</v>
      </c>
      <c r="B521" s="2">
        <v>900</v>
      </c>
      <c r="C521" s="1" t="s">
        <v>694</v>
      </c>
      <c r="D521" s="35">
        <v>62855</v>
      </c>
      <c r="E521" s="66">
        <v>0</v>
      </c>
      <c r="F521" s="7">
        <v>191</v>
      </c>
      <c r="G521" s="66">
        <v>187</v>
      </c>
      <c r="H521" s="63">
        <v>2.0779999999999998</v>
      </c>
      <c r="I521" s="65">
        <v>10</v>
      </c>
      <c r="J521" s="73">
        <f t="shared" si="196"/>
        <v>5.3499999999999999E-2</v>
      </c>
      <c r="K521" s="65">
        <v>53</v>
      </c>
      <c r="L521" s="65">
        <v>98</v>
      </c>
      <c r="M521" s="61">
        <v>19</v>
      </c>
      <c r="N521" s="41">
        <f t="shared" si="197"/>
        <v>54.081599999999995</v>
      </c>
      <c r="O521" s="41">
        <f t="shared" si="198"/>
        <v>19.387799999999999</v>
      </c>
      <c r="P521" s="3">
        <v>260</v>
      </c>
      <c r="Q521" s="3">
        <v>276</v>
      </c>
      <c r="R521" s="3">
        <v>225</v>
      </c>
      <c r="S521" s="3">
        <v>266</v>
      </c>
      <c r="T521" s="75">
        <v>191</v>
      </c>
      <c r="U521" s="74">
        <f t="shared" si="199"/>
        <v>276</v>
      </c>
      <c r="V521" s="42">
        <f t="shared" si="200"/>
        <v>32.25</v>
      </c>
      <c r="W521" s="68">
        <v>37516</v>
      </c>
      <c r="X521" s="69">
        <v>26499</v>
      </c>
      <c r="Y521" s="8">
        <v>0.21071255928598898</v>
      </c>
      <c r="Z521" s="37">
        <f t="shared" si="201"/>
        <v>906.44809999999995</v>
      </c>
      <c r="AA521" s="65">
        <f t="shared" si="202"/>
        <v>0</v>
      </c>
      <c r="AB521" s="34">
        <f t="shared" si="203"/>
        <v>0.43202299999999999</v>
      </c>
      <c r="AC521" s="34" t="str">
        <f t="shared" si="204"/>
        <v/>
      </c>
      <c r="AD521" s="65" t="str">
        <f t="shared" si="205"/>
        <v/>
      </c>
      <c r="AE521" s="65">
        <f t="shared" si="206"/>
        <v>441.92899999999997</v>
      </c>
      <c r="AF521" s="65">
        <f t="shared" si="207"/>
        <v>441.92899999999997</v>
      </c>
      <c r="AG521" s="65">
        <f t="shared" si="223"/>
        <v>0</v>
      </c>
      <c r="AH521" s="34" t="str">
        <f t="shared" si="208"/>
        <v/>
      </c>
      <c r="AI521" s="34" t="str">
        <f t="shared" si="209"/>
        <v/>
      </c>
      <c r="AJ521" s="65" t="str">
        <f t="shared" si="210"/>
        <v/>
      </c>
      <c r="AK521" s="37" t="str">
        <f t="shared" si="211"/>
        <v/>
      </c>
      <c r="AL521" s="14">
        <f t="shared" si="212"/>
        <v>441.93</v>
      </c>
      <c r="AM521" s="42">
        <f t="shared" si="213"/>
        <v>493</v>
      </c>
      <c r="AN521" s="60">
        <f t="shared" si="214"/>
        <v>75983</v>
      </c>
      <c r="AO521" s="43">
        <f t="shared" si="215"/>
        <v>4.6442910472681925E-2</v>
      </c>
      <c r="AP521" s="66">
        <f t="shared" si="216"/>
        <v>609.70252868536829</v>
      </c>
      <c r="AQ521" s="18">
        <v>0</v>
      </c>
      <c r="AR521" s="66">
        <f t="shared" si="217"/>
        <v>63465</v>
      </c>
      <c r="AS521" s="38">
        <f t="shared" si="218"/>
        <v>1870</v>
      </c>
      <c r="AT521" s="38">
        <f t="shared" si="219"/>
        <v>1324.95</v>
      </c>
      <c r="AU521" s="66">
        <f t="shared" si="220"/>
        <v>61530</v>
      </c>
      <c r="AV521" s="20">
        <f t="shared" si="221"/>
        <v>63465</v>
      </c>
      <c r="AX521" s="65">
        <f t="shared" si="222"/>
        <v>1</v>
      </c>
    </row>
    <row r="522" spans="1:50" ht="15" customHeight="1">
      <c r="A522" s="2">
        <v>54</v>
      </c>
      <c r="B522" s="2">
        <v>1100</v>
      </c>
      <c r="C522" s="1" t="s">
        <v>769</v>
      </c>
      <c r="D522" s="35">
        <v>332778</v>
      </c>
      <c r="E522" s="66">
        <v>0</v>
      </c>
      <c r="F522" s="7">
        <v>821</v>
      </c>
      <c r="G522" s="66">
        <v>797</v>
      </c>
      <c r="H522" s="63">
        <v>2.165</v>
      </c>
      <c r="I522" s="65">
        <v>143</v>
      </c>
      <c r="J522" s="73">
        <f t="shared" si="196"/>
        <v>0.1794</v>
      </c>
      <c r="K522" s="65">
        <v>123</v>
      </c>
      <c r="L522" s="65">
        <v>410</v>
      </c>
      <c r="M522" s="61">
        <v>117</v>
      </c>
      <c r="N522" s="41">
        <f t="shared" si="197"/>
        <v>30</v>
      </c>
      <c r="O522" s="41">
        <f t="shared" si="198"/>
        <v>28.5366</v>
      </c>
      <c r="P522" s="3">
        <v>868</v>
      </c>
      <c r="Q522" s="3">
        <v>907</v>
      </c>
      <c r="R522" s="3">
        <v>821</v>
      </c>
      <c r="S522" s="3">
        <v>865</v>
      </c>
      <c r="T522" s="75">
        <v>821</v>
      </c>
      <c r="U522" s="74">
        <f t="shared" si="199"/>
        <v>907</v>
      </c>
      <c r="V522" s="42">
        <f t="shared" si="200"/>
        <v>12.13</v>
      </c>
      <c r="W522" s="68">
        <v>187074</v>
      </c>
      <c r="X522" s="69">
        <v>172630</v>
      </c>
      <c r="Y522" s="8">
        <v>0.86806000645562842</v>
      </c>
      <c r="Z522" s="37">
        <f t="shared" si="201"/>
        <v>945.78719999999998</v>
      </c>
      <c r="AA522" s="65">
        <f t="shared" si="202"/>
        <v>0</v>
      </c>
      <c r="AB522" s="34">
        <f t="shared" si="203"/>
        <v>0.43202299999999999</v>
      </c>
      <c r="AC522" s="34" t="str">
        <f t="shared" si="204"/>
        <v/>
      </c>
      <c r="AD522" s="65" t="str">
        <f t="shared" si="205"/>
        <v/>
      </c>
      <c r="AE522" s="65">
        <f t="shared" si="206"/>
        <v>665.79899999999998</v>
      </c>
      <c r="AF522" s="65">
        <f t="shared" si="207"/>
        <v>630</v>
      </c>
      <c r="AG522" s="65">
        <f t="shared" si="223"/>
        <v>0</v>
      </c>
      <c r="AH522" s="34" t="str">
        <f t="shared" si="208"/>
        <v/>
      </c>
      <c r="AI522" s="34" t="str">
        <f t="shared" si="209"/>
        <v/>
      </c>
      <c r="AJ522" s="65" t="str">
        <f t="shared" si="210"/>
        <v/>
      </c>
      <c r="AK522" s="37" t="str">
        <f t="shared" si="211"/>
        <v/>
      </c>
      <c r="AL522" s="14">
        <f t="shared" si="212"/>
        <v>630</v>
      </c>
      <c r="AM522" s="42">
        <f t="shared" si="213"/>
        <v>702.8</v>
      </c>
      <c r="AN522" s="60">
        <f t="shared" si="214"/>
        <v>479311</v>
      </c>
      <c r="AO522" s="43">
        <f t="shared" si="215"/>
        <v>4.6442910472681925E-2</v>
      </c>
      <c r="AP522" s="66">
        <f t="shared" si="216"/>
        <v>6805.4190002935002</v>
      </c>
      <c r="AQ522" s="18">
        <v>0</v>
      </c>
      <c r="AR522" s="66">
        <f t="shared" si="217"/>
        <v>339583</v>
      </c>
      <c r="AS522" s="38">
        <f t="shared" si="218"/>
        <v>7970</v>
      </c>
      <c r="AT522" s="38">
        <f t="shared" si="219"/>
        <v>8631.5</v>
      </c>
      <c r="AU522" s="66">
        <f t="shared" si="220"/>
        <v>324808</v>
      </c>
      <c r="AV522" s="20">
        <f t="shared" si="221"/>
        <v>339583</v>
      </c>
      <c r="AX522" s="65">
        <f t="shared" si="222"/>
        <v>1</v>
      </c>
    </row>
    <row r="523" spans="1:50" ht="15" customHeight="1">
      <c r="A523" s="2">
        <v>55</v>
      </c>
      <c r="B523" s="2">
        <v>100</v>
      </c>
      <c r="C523" s="1" t="s">
        <v>111</v>
      </c>
      <c r="D523" s="35">
        <v>363414</v>
      </c>
      <c r="E523" s="66">
        <v>0</v>
      </c>
      <c r="F523" s="7">
        <v>4914</v>
      </c>
      <c r="G523" s="66">
        <v>5770</v>
      </c>
      <c r="H523" s="63">
        <v>2.6880000000000002</v>
      </c>
      <c r="I523" s="65">
        <v>1317</v>
      </c>
      <c r="J523" s="73">
        <f t="shared" si="196"/>
        <v>0.22819999999999999</v>
      </c>
      <c r="K523" s="65">
        <v>65</v>
      </c>
      <c r="L523" s="65">
        <v>2103</v>
      </c>
      <c r="M523" s="61">
        <v>241</v>
      </c>
      <c r="N523" s="41">
        <f t="shared" si="197"/>
        <v>3.0908000000000002</v>
      </c>
      <c r="O523" s="41">
        <f t="shared" si="198"/>
        <v>11.459800000000001</v>
      </c>
      <c r="P523" s="3">
        <v>1419</v>
      </c>
      <c r="Q523" s="3">
        <v>1715</v>
      </c>
      <c r="R523" s="3">
        <v>2441</v>
      </c>
      <c r="S523" s="3">
        <v>3500</v>
      </c>
      <c r="T523" s="74">
        <v>4914</v>
      </c>
      <c r="U523" s="74">
        <f t="shared" si="199"/>
        <v>4914</v>
      </c>
      <c r="V523" s="42">
        <f t="shared" si="200"/>
        <v>0</v>
      </c>
      <c r="W523" s="68">
        <v>5957549</v>
      </c>
      <c r="X523" s="69">
        <v>3649653</v>
      </c>
      <c r="Y523" s="8">
        <v>2.9056806440802041</v>
      </c>
      <c r="Z523" s="37">
        <f t="shared" si="201"/>
        <v>1691.17</v>
      </c>
      <c r="AA523" s="65">
        <f t="shared" si="202"/>
        <v>0</v>
      </c>
      <c r="AB523" s="34">
        <f t="shared" si="203"/>
        <v>0.43202299999999999</v>
      </c>
      <c r="AC523" s="34" t="str">
        <f t="shared" si="204"/>
        <v/>
      </c>
      <c r="AD523" s="65" t="str">
        <f t="shared" si="205"/>
        <v/>
      </c>
      <c r="AE523" s="65" t="str">
        <f t="shared" si="206"/>
        <v/>
      </c>
      <c r="AF523" s="65" t="str">
        <f t="shared" si="207"/>
        <v/>
      </c>
      <c r="AG523" s="65">
        <f t="shared" si="223"/>
        <v>510.16987331999991</v>
      </c>
      <c r="AH523" s="34" t="str">
        <f t="shared" si="208"/>
        <v/>
      </c>
      <c r="AI523" s="34" t="str">
        <f t="shared" si="209"/>
        <v/>
      </c>
      <c r="AJ523" s="65" t="str">
        <f t="shared" si="210"/>
        <v/>
      </c>
      <c r="AK523" s="37" t="str">
        <f t="shared" si="211"/>
        <v/>
      </c>
      <c r="AL523" s="14">
        <f t="shared" si="212"/>
        <v>510.17</v>
      </c>
      <c r="AM523" s="42">
        <f t="shared" si="213"/>
        <v>569.12</v>
      </c>
      <c r="AN523" s="60">
        <f t="shared" si="214"/>
        <v>710024</v>
      </c>
      <c r="AO523" s="43">
        <f t="shared" si="215"/>
        <v>4.6442910472681925E-2</v>
      </c>
      <c r="AP523" s="66">
        <f t="shared" si="216"/>
        <v>16097.577198936282</v>
      </c>
      <c r="AQ523" s="18">
        <v>0</v>
      </c>
      <c r="AR523" s="66">
        <f t="shared" si="217"/>
        <v>379512</v>
      </c>
      <c r="AS523" s="38">
        <f t="shared" si="218"/>
        <v>57700</v>
      </c>
      <c r="AT523" s="38">
        <f t="shared" si="219"/>
        <v>182482.65000000002</v>
      </c>
      <c r="AU523" s="66">
        <f t="shared" si="220"/>
        <v>305714</v>
      </c>
      <c r="AV523" s="20">
        <f t="shared" si="221"/>
        <v>379512</v>
      </c>
      <c r="AX523" s="65">
        <f t="shared" si="222"/>
        <v>1</v>
      </c>
    </row>
    <row r="524" spans="1:50" ht="15" customHeight="1">
      <c r="A524" s="2">
        <v>55</v>
      </c>
      <c r="B524" s="2">
        <v>500</v>
      </c>
      <c r="C524" s="1" t="s">
        <v>209</v>
      </c>
      <c r="D524" s="35">
        <v>162920</v>
      </c>
      <c r="E524" s="66">
        <v>0</v>
      </c>
      <c r="F524" s="7">
        <v>735</v>
      </c>
      <c r="G524" s="66">
        <v>759</v>
      </c>
      <c r="H524" s="63">
        <v>2.78</v>
      </c>
      <c r="I524" s="65">
        <v>61</v>
      </c>
      <c r="J524" s="73">
        <f t="shared" ref="J524:J587" si="224">ROUND(I524/G524,4)</f>
        <v>8.0399999999999999E-2</v>
      </c>
      <c r="K524" s="65">
        <v>60</v>
      </c>
      <c r="L524" s="65">
        <v>330</v>
      </c>
      <c r="M524" s="61">
        <v>46</v>
      </c>
      <c r="N524" s="41">
        <f t="shared" ref="N524:N577" si="225">ROUND(K524/L524,6)*100</f>
        <v>18.181799999999999</v>
      </c>
      <c r="O524" s="41">
        <f t="shared" ref="O524:O587" si="226">ROUND(M524/L524,6)*100</f>
        <v>13.939399999999999</v>
      </c>
      <c r="P524" s="3">
        <v>321</v>
      </c>
      <c r="Q524" s="3">
        <v>312</v>
      </c>
      <c r="R524" s="3">
        <v>416</v>
      </c>
      <c r="S524" s="3">
        <v>438</v>
      </c>
      <c r="T524" s="75">
        <v>735</v>
      </c>
      <c r="U524" s="74">
        <f t="shared" ref="U524:U587" si="227">MAX(P524:T524)</f>
        <v>735</v>
      </c>
      <c r="V524" s="42">
        <f t="shared" ref="V524:V587" si="228">ROUND(IF(100*(1-(G524/U524))&lt;0,0,100*(1-G524/U524)),2)</f>
        <v>0</v>
      </c>
      <c r="W524" s="68">
        <v>570210</v>
      </c>
      <c r="X524" s="69">
        <v>326098</v>
      </c>
      <c r="Y524" s="8">
        <v>1.0037301331125859</v>
      </c>
      <c r="Z524" s="37">
        <f t="shared" ref="Z524:Z587" si="229">ROUND(T524/Y524,4)</f>
        <v>732.26850000000002</v>
      </c>
      <c r="AA524" s="65">
        <f t="shared" ref="AA524:AA587" si="230">IF((AND(G524&gt;=10000,Z524&lt;150)),100,IF(AND(G524&lt;10000,Z524&lt;30),200,0))</f>
        <v>0</v>
      </c>
      <c r="AB524" s="34">
        <f t="shared" ref="AB524:AB587" si="231">ROUND(X$11/W$11,6)</f>
        <v>0.43202299999999999</v>
      </c>
      <c r="AC524" s="34" t="str">
        <f t="shared" ref="AC524:AC587" si="232">IF(AND(2500&lt;=G524,G524&lt;3000),(G524-2500)*0.002,"")</f>
        <v/>
      </c>
      <c r="AD524" s="65" t="str">
        <f t="shared" ref="AD524:AD587" si="233">IF(AND(10000&lt;=G524,G524&lt;11000),(11000-G524)*0.001,"")</f>
        <v/>
      </c>
      <c r="AE524" s="65">
        <f t="shared" ref="AE524:AE587" si="234">IF(G524&lt;2500, 410+(0.367*MAX(0,(G524-100))+AA524),"")</f>
        <v>651.85300000000007</v>
      </c>
      <c r="AF524" s="65">
        <f t="shared" ref="AF524:AF587" si="235">IF(AND(AE524&lt;&gt;"",AE524&gt;630+AA524),630+AA524,AE524)</f>
        <v>630</v>
      </c>
      <c r="AG524" s="65">
        <f t="shared" si="223"/>
        <v>0</v>
      </c>
      <c r="AH524" s="34" t="str">
        <f t="shared" ref="AH524:AH587" si="236">IF(G524&gt;=10000,1.15*((4.59*N524)+(0.622*O524)+(169.415*J524)+AA524+307.664),"")</f>
        <v/>
      </c>
      <c r="AI524" s="34" t="str">
        <f t="shared" ref="AI524:AI587" si="237">IF(AND(2500&lt;=G524,G524&lt;3000),(AC524*AG524)+(630*(1-AC524)),"")</f>
        <v/>
      </c>
      <c r="AJ524" s="65" t="str">
        <f t="shared" ref="AJ524:AJ587" si="238">IF(AND(10000&lt;=G524,G524&lt;11000),(AD524*AG524)+(AH524*(1-AD524)),"")</f>
        <v/>
      </c>
      <c r="AK524" s="37" t="str">
        <f t="shared" ref="AK524:AK587" si="239">IF(AND(AC524="",AD524=""),"",1)</f>
        <v/>
      </c>
      <c r="AL524" s="14">
        <f t="shared" ref="AL524:AL587" si="240">ROUND(IF(AK524="",MAX(AF524,AG524,AH524),MAX(AI524,AJ524)),2)</f>
        <v>630</v>
      </c>
      <c r="AM524" s="42">
        <f t="shared" ref="AM524:AM587" si="241">ROUND(AL524*AM$2,2)</f>
        <v>702.8</v>
      </c>
      <c r="AN524" s="60">
        <f t="shared" ref="AN524:AN587" si="242">ROUND(IF((AM524*G524)-(W524*AB524)&lt;0,0,(AM524*G524)-(W524*AB524)),0)</f>
        <v>287081</v>
      </c>
      <c r="AO524" s="43">
        <f t="shared" ref="AO524:AO587" si="243">$AO$11</f>
        <v>4.6442910472681925E-2</v>
      </c>
      <c r="AP524" s="66">
        <f t="shared" ref="AP524:AP587" si="244">(AN524-(D524-E524))*AO524</f>
        <v>5766.3982071986602</v>
      </c>
      <c r="AQ524" s="18">
        <v>0</v>
      </c>
      <c r="AR524" s="66">
        <f t="shared" ref="AR524:AR587" si="245">ROUND(MAX(IF((D524-E524)&lt;AN524,D524-E524+AP524+AQ524,AN524+AQ524),0),0)</f>
        <v>168686</v>
      </c>
      <c r="AS524" s="38">
        <f t="shared" ref="AS524:AS587" si="246">10*G524</f>
        <v>7590</v>
      </c>
      <c r="AT524" s="38">
        <f t="shared" ref="AT524:AT587" si="247">0.05*X524</f>
        <v>16304.900000000001</v>
      </c>
      <c r="AU524" s="66">
        <f t="shared" ref="AU524:AU587" si="248">ROUND(MAX(D524-(IF(AND(E524&gt;0,AQ524=0),E524,0))-MIN(AS524:AT524)),0)</f>
        <v>155330</v>
      </c>
      <c r="AV524" s="20">
        <f t="shared" ref="AV524:AV587" si="249">MAX(AR524,AU524)</f>
        <v>168686</v>
      </c>
      <c r="AX524" s="65">
        <f t="shared" ref="AX524:AX587" si="250">IF(AV524&gt;0,1,0)</f>
        <v>1</v>
      </c>
    </row>
    <row r="525" spans="1:50" ht="15" customHeight="1">
      <c r="A525" s="2">
        <v>55</v>
      </c>
      <c r="B525" s="2">
        <v>600</v>
      </c>
      <c r="C525" s="1" t="s">
        <v>252</v>
      </c>
      <c r="D525" s="35">
        <v>559846</v>
      </c>
      <c r="E525" s="66">
        <v>0</v>
      </c>
      <c r="F525" s="7">
        <v>1977</v>
      </c>
      <c r="G525" s="66">
        <v>1973</v>
      </c>
      <c r="H525" s="63">
        <v>2.5259999999999998</v>
      </c>
      <c r="I525" s="65">
        <v>388</v>
      </c>
      <c r="J525" s="73">
        <f t="shared" si="224"/>
        <v>0.19670000000000001</v>
      </c>
      <c r="K525" s="65">
        <v>74</v>
      </c>
      <c r="L525" s="65">
        <v>809</v>
      </c>
      <c r="M525" s="61">
        <v>147</v>
      </c>
      <c r="N525" s="41">
        <f t="shared" si="225"/>
        <v>9.1471</v>
      </c>
      <c r="O525" s="41">
        <f t="shared" si="226"/>
        <v>18.1706</v>
      </c>
      <c r="P525" s="3">
        <v>639</v>
      </c>
      <c r="Q525" s="3">
        <v>1244</v>
      </c>
      <c r="R525" s="3">
        <v>1448</v>
      </c>
      <c r="S525" s="3">
        <v>1644</v>
      </c>
      <c r="T525" s="74">
        <v>1977</v>
      </c>
      <c r="U525" s="74">
        <f t="shared" si="227"/>
        <v>1977</v>
      </c>
      <c r="V525" s="42">
        <f t="shared" si="228"/>
        <v>0.2</v>
      </c>
      <c r="W525" s="68">
        <v>1390009</v>
      </c>
      <c r="X525" s="69">
        <v>751235</v>
      </c>
      <c r="Y525" s="8">
        <v>1.6891058954713303</v>
      </c>
      <c r="Z525" s="37">
        <f t="shared" si="229"/>
        <v>1170.4417000000001</v>
      </c>
      <c r="AA525" s="65">
        <f t="shared" si="230"/>
        <v>0</v>
      </c>
      <c r="AB525" s="34">
        <f t="shared" si="231"/>
        <v>0.43202299999999999</v>
      </c>
      <c r="AC525" s="34" t="str">
        <f t="shared" si="232"/>
        <v/>
      </c>
      <c r="AD525" s="65" t="str">
        <f t="shared" si="233"/>
        <v/>
      </c>
      <c r="AE525" s="65">
        <f t="shared" si="234"/>
        <v>1097.3910000000001</v>
      </c>
      <c r="AF525" s="65">
        <f t="shared" si="235"/>
        <v>630</v>
      </c>
      <c r="AG525" s="65">
        <f t="shared" ref="AG525:AG588" si="251">IF((AND(2500&lt;=G525,G525&lt;11000)),1.15*(572.62+(5.026*N525)-(53.768*H525)+(14.022*V525)+AA525),0)</f>
        <v>0</v>
      </c>
      <c r="AH525" s="34" t="str">
        <f t="shared" si="236"/>
        <v/>
      </c>
      <c r="AI525" s="34" t="str">
        <f t="shared" si="237"/>
        <v/>
      </c>
      <c r="AJ525" s="65" t="str">
        <f t="shared" si="238"/>
        <v/>
      </c>
      <c r="AK525" s="37" t="str">
        <f t="shared" si="239"/>
        <v/>
      </c>
      <c r="AL525" s="14">
        <f t="shared" si="240"/>
        <v>630</v>
      </c>
      <c r="AM525" s="42">
        <f t="shared" si="241"/>
        <v>702.8</v>
      </c>
      <c r="AN525" s="60">
        <f t="shared" si="242"/>
        <v>786109</v>
      </c>
      <c r="AO525" s="43">
        <f t="shared" si="243"/>
        <v>4.6442910472681925E-2</v>
      </c>
      <c r="AP525" s="66">
        <f t="shared" si="244"/>
        <v>10508.31225228043</v>
      </c>
      <c r="AQ525" s="18">
        <v>0</v>
      </c>
      <c r="AR525" s="66">
        <f t="shared" si="245"/>
        <v>570354</v>
      </c>
      <c r="AS525" s="38">
        <f t="shared" si="246"/>
        <v>19730</v>
      </c>
      <c r="AT525" s="38">
        <f t="shared" si="247"/>
        <v>37561.75</v>
      </c>
      <c r="AU525" s="66">
        <f t="shared" si="248"/>
        <v>540116</v>
      </c>
      <c r="AV525" s="20">
        <f t="shared" si="249"/>
        <v>570354</v>
      </c>
      <c r="AX525" s="65">
        <f t="shared" si="250"/>
        <v>1</v>
      </c>
    </row>
    <row r="526" spans="1:50" ht="15" customHeight="1">
      <c r="A526" s="2">
        <v>55</v>
      </c>
      <c r="B526" s="2">
        <v>800</v>
      </c>
      <c r="C526" s="1" t="s">
        <v>653</v>
      </c>
      <c r="D526" s="35">
        <v>7547074</v>
      </c>
      <c r="E526" s="66">
        <v>0</v>
      </c>
      <c r="F526" s="7">
        <v>106769</v>
      </c>
      <c r="G526" s="66">
        <v>117444</v>
      </c>
      <c r="H526" s="63">
        <v>2.4</v>
      </c>
      <c r="I526" s="65">
        <v>92552</v>
      </c>
      <c r="J526" s="73">
        <f t="shared" si="224"/>
        <v>0.78810000000000002</v>
      </c>
      <c r="K526" s="65">
        <v>4070</v>
      </c>
      <c r="L526" s="65">
        <v>48648</v>
      </c>
      <c r="M526" s="61">
        <v>11183</v>
      </c>
      <c r="N526" s="41">
        <f t="shared" si="225"/>
        <v>8.3661999999999992</v>
      </c>
      <c r="O526" s="41">
        <f t="shared" si="226"/>
        <v>22.9876</v>
      </c>
      <c r="P526" s="3">
        <v>53766</v>
      </c>
      <c r="Q526" s="3">
        <v>57890</v>
      </c>
      <c r="R526" s="3">
        <v>70745</v>
      </c>
      <c r="S526" s="3">
        <v>85806</v>
      </c>
      <c r="T526" s="74">
        <v>106769</v>
      </c>
      <c r="U526" s="74">
        <f t="shared" si="227"/>
        <v>106769</v>
      </c>
      <c r="V526" s="42">
        <f t="shared" si="228"/>
        <v>0</v>
      </c>
      <c r="W526" s="68">
        <v>159501131</v>
      </c>
      <c r="X526" s="69">
        <v>74610712</v>
      </c>
      <c r="Y526" s="8">
        <v>54.749490731231184</v>
      </c>
      <c r="Z526" s="37">
        <f t="shared" si="229"/>
        <v>1950.1369</v>
      </c>
      <c r="AA526" s="65">
        <f t="shared" si="230"/>
        <v>0</v>
      </c>
      <c r="AB526" s="34">
        <f t="shared" si="231"/>
        <v>0.43202299999999999</v>
      </c>
      <c r="AC526" s="34" t="str">
        <f t="shared" si="232"/>
        <v/>
      </c>
      <c r="AD526" s="65" t="str">
        <f t="shared" si="233"/>
        <v/>
      </c>
      <c r="AE526" s="65" t="str">
        <f t="shared" si="234"/>
        <v/>
      </c>
      <c r="AF526" s="65" t="str">
        <f t="shared" si="235"/>
        <v/>
      </c>
      <c r="AG526" s="65">
        <f t="shared" si="251"/>
        <v>0</v>
      </c>
      <c r="AH526" s="34">
        <f t="shared" si="236"/>
        <v>567.9609727049999</v>
      </c>
      <c r="AI526" s="34" t="str">
        <f t="shared" si="237"/>
        <v/>
      </c>
      <c r="AJ526" s="65" t="str">
        <f t="shared" si="238"/>
        <v/>
      </c>
      <c r="AK526" s="37" t="str">
        <f t="shared" si="239"/>
        <v/>
      </c>
      <c r="AL526" s="14">
        <f t="shared" si="240"/>
        <v>567.96</v>
      </c>
      <c r="AM526" s="42">
        <f t="shared" si="241"/>
        <v>633.59</v>
      </c>
      <c r="AN526" s="60">
        <f t="shared" si="242"/>
        <v>5503187</v>
      </c>
      <c r="AO526" s="43">
        <f t="shared" si="243"/>
        <v>4.6442910472681925E-2</v>
      </c>
      <c r="AP526" s="66">
        <f t="shared" si="244"/>
        <v>-94924.060957278445</v>
      </c>
      <c r="AQ526" s="18">
        <v>0</v>
      </c>
      <c r="AR526" s="66">
        <f t="shared" si="245"/>
        <v>5503187</v>
      </c>
      <c r="AS526" s="38">
        <f t="shared" si="246"/>
        <v>1174440</v>
      </c>
      <c r="AT526" s="38">
        <f t="shared" si="247"/>
        <v>3730535.6</v>
      </c>
      <c r="AU526" s="66">
        <f t="shared" si="248"/>
        <v>6372634</v>
      </c>
      <c r="AV526" s="20">
        <f t="shared" si="249"/>
        <v>6372634</v>
      </c>
      <c r="AX526" s="65">
        <f t="shared" si="250"/>
        <v>1</v>
      </c>
    </row>
    <row r="527" spans="1:50" ht="15" customHeight="1">
      <c r="A527" s="2">
        <v>55</v>
      </c>
      <c r="B527" s="2">
        <v>1000</v>
      </c>
      <c r="C527" s="1" t="s">
        <v>741</v>
      </c>
      <c r="D527" s="35">
        <v>1024179</v>
      </c>
      <c r="E527" s="66">
        <v>0</v>
      </c>
      <c r="F527" s="7">
        <v>5916</v>
      </c>
      <c r="G527" s="66">
        <v>6237</v>
      </c>
      <c r="H527" s="63">
        <v>2.4929999999999999</v>
      </c>
      <c r="I527" s="65">
        <v>1710</v>
      </c>
      <c r="J527" s="73">
        <f t="shared" si="224"/>
        <v>0.2742</v>
      </c>
      <c r="K527" s="65">
        <v>208</v>
      </c>
      <c r="L527" s="65">
        <v>2407</v>
      </c>
      <c r="M527" s="61">
        <v>446</v>
      </c>
      <c r="N527" s="41">
        <f t="shared" si="225"/>
        <v>8.6415000000000006</v>
      </c>
      <c r="O527" s="41">
        <f t="shared" si="226"/>
        <v>18.529300000000003</v>
      </c>
      <c r="P527" s="3">
        <v>2802</v>
      </c>
      <c r="Q527" s="3">
        <v>3925</v>
      </c>
      <c r="R527" s="3">
        <v>4520</v>
      </c>
      <c r="S527" s="3">
        <v>5411</v>
      </c>
      <c r="T527" s="74">
        <v>5916</v>
      </c>
      <c r="U527" s="74">
        <f t="shared" si="227"/>
        <v>5916</v>
      </c>
      <c r="V527" s="42">
        <f t="shared" si="228"/>
        <v>0</v>
      </c>
      <c r="W527" s="68">
        <v>4933244</v>
      </c>
      <c r="X527" s="69">
        <v>3299763</v>
      </c>
      <c r="Y527" s="8">
        <v>3.0859339888833461</v>
      </c>
      <c r="Z527" s="37">
        <f t="shared" si="229"/>
        <v>1917.0857000000001</v>
      </c>
      <c r="AA527" s="65">
        <f t="shared" si="230"/>
        <v>0</v>
      </c>
      <c r="AB527" s="34">
        <f t="shared" si="231"/>
        <v>0.43202299999999999</v>
      </c>
      <c r="AC527" s="34" t="str">
        <f t="shared" si="232"/>
        <v/>
      </c>
      <c r="AD527" s="65" t="str">
        <f t="shared" si="233"/>
        <v/>
      </c>
      <c r="AE527" s="65" t="str">
        <f t="shared" si="234"/>
        <v/>
      </c>
      <c r="AF527" s="65" t="str">
        <f t="shared" si="235"/>
        <v/>
      </c>
      <c r="AG527" s="65">
        <f t="shared" si="251"/>
        <v>554.30983824999998</v>
      </c>
      <c r="AH527" s="34" t="str">
        <f t="shared" si="236"/>
        <v/>
      </c>
      <c r="AI527" s="34" t="str">
        <f t="shared" si="237"/>
        <v/>
      </c>
      <c r="AJ527" s="65" t="str">
        <f t="shared" si="238"/>
        <v/>
      </c>
      <c r="AK527" s="37" t="str">
        <f t="shared" si="239"/>
        <v/>
      </c>
      <c r="AL527" s="14">
        <f t="shared" si="240"/>
        <v>554.30999999999995</v>
      </c>
      <c r="AM527" s="42">
        <f t="shared" si="241"/>
        <v>618.36</v>
      </c>
      <c r="AN527" s="60">
        <f t="shared" si="242"/>
        <v>1725436</v>
      </c>
      <c r="AO527" s="43">
        <f t="shared" si="243"/>
        <v>4.6442910472681925E-2</v>
      </c>
      <c r="AP527" s="66">
        <f t="shared" si="244"/>
        <v>32568.416069341511</v>
      </c>
      <c r="AQ527" s="18">
        <v>0</v>
      </c>
      <c r="AR527" s="66">
        <f t="shared" si="245"/>
        <v>1056747</v>
      </c>
      <c r="AS527" s="38">
        <f t="shared" si="246"/>
        <v>62370</v>
      </c>
      <c r="AT527" s="38">
        <f t="shared" si="247"/>
        <v>164988.15000000002</v>
      </c>
      <c r="AU527" s="66">
        <f t="shared" si="248"/>
        <v>961809</v>
      </c>
      <c r="AV527" s="20">
        <f t="shared" si="249"/>
        <v>1056747</v>
      </c>
      <c r="AX527" s="65">
        <f t="shared" si="250"/>
        <v>1</v>
      </c>
    </row>
    <row r="528" spans="1:50" ht="15" customHeight="1">
      <c r="A528" s="2">
        <v>55</v>
      </c>
      <c r="B528" s="2">
        <v>1200</v>
      </c>
      <c r="C528" s="1" t="s">
        <v>594</v>
      </c>
      <c r="D528" s="35">
        <v>88820</v>
      </c>
      <c r="E528" s="66">
        <v>0</v>
      </c>
      <c r="F528" s="7">
        <v>1300</v>
      </c>
      <c r="G528" s="66">
        <v>1503</v>
      </c>
      <c r="H528" s="63">
        <v>2.823</v>
      </c>
      <c r="I528" s="65">
        <v>253</v>
      </c>
      <c r="J528" s="73">
        <f t="shared" si="224"/>
        <v>0.16830000000000001</v>
      </c>
      <c r="K528" s="65">
        <v>104</v>
      </c>
      <c r="L528" s="65">
        <v>551</v>
      </c>
      <c r="M528" s="61">
        <v>73</v>
      </c>
      <c r="N528" s="41">
        <f t="shared" si="225"/>
        <v>18.8748</v>
      </c>
      <c r="O528" s="41">
        <f t="shared" si="226"/>
        <v>13.2486</v>
      </c>
      <c r="P528" s="3">
        <v>564</v>
      </c>
      <c r="Q528" s="3">
        <v>574</v>
      </c>
      <c r="R528" s="3">
        <v>727</v>
      </c>
      <c r="S528" s="3">
        <v>883</v>
      </c>
      <c r="T528" s="74">
        <v>1300</v>
      </c>
      <c r="U528" s="74">
        <f t="shared" si="227"/>
        <v>1300</v>
      </c>
      <c r="V528" s="42">
        <f t="shared" si="228"/>
        <v>0</v>
      </c>
      <c r="W528" s="68">
        <v>2099788</v>
      </c>
      <c r="X528" s="69">
        <v>840416</v>
      </c>
      <c r="Y528" s="8">
        <v>2.8166740540882813</v>
      </c>
      <c r="Z528" s="37">
        <f t="shared" si="229"/>
        <v>461.53730000000002</v>
      </c>
      <c r="AA528" s="65">
        <f t="shared" si="230"/>
        <v>0</v>
      </c>
      <c r="AB528" s="34">
        <f t="shared" si="231"/>
        <v>0.43202299999999999</v>
      </c>
      <c r="AC528" s="34" t="str">
        <f t="shared" si="232"/>
        <v/>
      </c>
      <c r="AD528" s="65" t="str">
        <f t="shared" si="233"/>
        <v/>
      </c>
      <c r="AE528" s="65">
        <f t="shared" si="234"/>
        <v>924.90099999999995</v>
      </c>
      <c r="AF528" s="65">
        <f t="shared" si="235"/>
        <v>630</v>
      </c>
      <c r="AG528" s="65">
        <f t="shared" si="251"/>
        <v>0</v>
      </c>
      <c r="AH528" s="34" t="str">
        <f t="shared" si="236"/>
        <v/>
      </c>
      <c r="AI528" s="34" t="str">
        <f t="shared" si="237"/>
        <v/>
      </c>
      <c r="AJ528" s="65" t="str">
        <f t="shared" si="238"/>
        <v/>
      </c>
      <c r="AK528" s="37" t="str">
        <f t="shared" si="239"/>
        <v/>
      </c>
      <c r="AL528" s="14">
        <f t="shared" si="240"/>
        <v>630</v>
      </c>
      <c r="AM528" s="42">
        <f t="shared" si="241"/>
        <v>702.8</v>
      </c>
      <c r="AN528" s="60">
        <f t="shared" si="242"/>
        <v>149152</v>
      </c>
      <c r="AO528" s="43">
        <f t="shared" si="243"/>
        <v>4.6442910472681925E-2</v>
      </c>
      <c r="AP528" s="66">
        <f t="shared" si="244"/>
        <v>2801.9936746378457</v>
      </c>
      <c r="AQ528" s="18">
        <v>0</v>
      </c>
      <c r="AR528" s="66">
        <f t="shared" si="245"/>
        <v>91622</v>
      </c>
      <c r="AS528" s="38">
        <f t="shared" si="246"/>
        <v>15030</v>
      </c>
      <c r="AT528" s="38">
        <f t="shared" si="247"/>
        <v>42020.800000000003</v>
      </c>
      <c r="AU528" s="66">
        <f t="shared" si="248"/>
        <v>73790</v>
      </c>
      <c r="AV528" s="20">
        <f t="shared" si="249"/>
        <v>91622</v>
      </c>
      <c r="AX528" s="65">
        <f t="shared" si="250"/>
        <v>1</v>
      </c>
    </row>
    <row r="529" spans="1:50" ht="15" customHeight="1">
      <c r="A529" s="2">
        <v>56</v>
      </c>
      <c r="B529" s="2">
        <v>200</v>
      </c>
      <c r="C529" s="1" t="s">
        <v>43</v>
      </c>
      <c r="D529" s="35">
        <v>101769</v>
      </c>
      <c r="E529" s="66">
        <v>0</v>
      </c>
      <c r="F529" s="7">
        <v>875</v>
      </c>
      <c r="G529" s="66">
        <v>936</v>
      </c>
      <c r="H529" s="63">
        <v>2.1120000000000001</v>
      </c>
      <c r="I529" s="65">
        <v>482</v>
      </c>
      <c r="J529" s="73">
        <f t="shared" si="224"/>
        <v>0.51500000000000001</v>
      </c>
      <c r="K529" s="65">
        <v>120</v>
      </c>
      <c r="L529" s="65">
        <v>429</v>
      </c>
      <c r="M529" s="61">
        <v>73</v>
      </c>
      <c r="N529" s="41">
        <f t="shared" si="225"/>
        <v>27.972000000000001</v>
      </c>
      <c r="O529" s="41">
        <f t="shared" si="226"/>
        <v>17.016300000000001</v>
      </c>
      <c r="P529" s="3">
        <v>772</v>
      </c>
      <c r="Q529" s="3">
        <v>708</v>
      </c>
      <c r="R529" s="3">
        <v>698</v>
      </c>
      <c r="S529" s="3">
        <v>686</v>
      </c>
      <c r="T529" s="75">
        <v>875</v>
      </c>
      <c r="U529" s="74">
        <f t="shared" si="227"/>
        <v>875</v>
      </c>
      <c r="V529" s="42">
        <f t="shared" si="228"/>
        <v>0</v>
      </c>
      <c r="W529" s="68">
        <v>935871</v>
      </c>
      <c r="X529" s="69">
        <v>722996</v>
      </c>
      <c r="Y529" s="8">
        <v>1.4703434919389589</v>
      </c>
      <c r="Z529" s="37">
        <f t="shared" si="229"/>
        <v>595.09900000000005</v>
      </c>
      <c r="AA529" s="65">
        <f t="shared" si="230"/>
        <v>0</v>
      </c>
      <c r="AB529" s="34">
        <f t="shared" si="231"/>
        <v>0.43202299999999999</v>
      </c>
      <c r="AC529" s="34" t="str">
        <f t="shared" si="232"/>
        <v/>
      </c>
      <c r="AD529" s="65" t="str">
        <f t="shared" si="233"/>
        <v/>
      </c>
      <c r="AE529" s="65">
        <f t="shared" si="234"/>
        <v>716.81200000000001</v>
      </c>
      <c r="AF529" s="65">
        <f t="shared" si="235"/>
        <v>630</v>
      </c>
      <c r="AG529" s="65">
        <f t="shared" si="251"/>
        <v>0</v>
      </c>
      <c r="AH529" s="34" t="str">
        <f t="shared" si="236"/>
        <v/>
      </c>
      <c r="AI529" s="34" t="str">
        <f t="shared" si="237"/>
        <v/>
      </c>
      <c r="AJ529" s="65" t="str">
        <f t="shared" si="238"/>
        <v/>
      </c>
      <c r="AK529" s="37" t="str">
        <f t="shared" si="239"/>
        <v/>
      </c>
      <c r="AL529" s="14">
        <f t="shared" si="240"/>
        <v>630</v>
      </c>
      <c r="AM529" s="42">
        <f t="shared" si="241"/>
        <v>702.8</v>
      </c>
      <c r="AN529" s="60">
        <f t="shared" si="242"/>
        <v>253503</v>
      </c>
      <c r="AO529" s="43">
        <f t="shared" si="243"/>
        <v>4.6442910472681925E-2</v>
      </c>
      <c r="AP529" s="66">
        <f t="shared" si="244"/>
        <v>7046.968577661919</v>
      </c>
      <c r="AQ529" s="18">
        <v>0</v>
      </c>
      <c r="AR529" s="66">
        <f t="shared" si="245"/>
        <v>108816</v>
      </c>
      <c r="AS529" s="38">
        <f t="shared" si="246"/>
        <v>9360</v>
      </c>
      <c r="AT529" s="38">
        <f t="shared" si="247"/>
        <v>36149.800000000003</v>
      </c>
      <c r="AU529" s="66">
        <f t="shared" si="248"/>
        <v>92409</v>
      </c>
      <c r="AV529" s="20">
        <f t="shared" si="249"/>
        <v>108816</v>
      </c>
      <c r="AX529" s="65">
        <f t="shared" si="250"/>
        <v>1</v>
      </c>
    </row>
    <row r="530" spans="1:50" ht="15" customHeight="1">
      <c r="A530" s="2">
        <v>56</v>
      </c>
      <c r="B530" s="2">
        <v>300</v>
      </c>
      <c r="C530" s="1" t="s">
        <v>78</v>
      </c>
      <c r="D530" s="35">
        <v>40804</v>
      </c>
      <c r="E530" s="66">
        <v>0</v>
      </c>
      <c r="F530" s="7">
        <v>207</v>
      </c>
      <c r="G530" s="66">
        <v>216</v>
      </c>
      <c r="H530" s="63">
        <v>2.6019999999999999</v>
      </c>
      <c r="I530" s="65">
        <v>17</v>
      </c>
      <c r="J530" s="73">
        <f t="shared" si="224"/>
        <v>7.8700000000000006E-2</v>
      </c>
      <c r="K530" s="65">
        <v>20</v>
      </c>
      <c r="L530" s="65">
        <v>87</v>
      </c>
      <c r="M530" s="61">
        <v>3</v>
      </c>
      <c r="N530" s="41">
        <f t="shared" si="225"/>
        <v>22.988500000000002</v>
      </c>
      <c r="O530" s="41">
        <f t="shared" si="226"/>
        <v>3.4483000000000001</v>
      </c>
      <c r="P530" s="3">
        <v>195</v>
      </c>
      <c r="Q530" s="3">
        <v>206</v>
      </c>
      <c r="R530" s="3">
        <v>187</v>
      </c>
      <c r="S530" s="3">
        <v>210</v>
      </c>
      <c r="T530" s="75">
        <v>207</v>
      </c>
      <c r="U530" s="74">
        <f t="shared" si="227"/>
        <v>210</v>
      </c>
      <c r="V530" s="42">
        <f t="shared" si="228"/>
        <v>0</v>
      </c>
      <c r="W530" s="68">
        <v>99030</v>
      </c>
      <c r="X530" s="69">
        <v>53549</v>
      </c>
      <c r="Y530" s="8">
        <v>2.7815904938555698</v>
      </c>
      <c r="Z530" s="37">
        <f t="shared" si="229"/>
        <v>74.417900000000003</v>
      </c>
      <c r="AA530" s="65">
        <f t="shared" si="230"/>
        <v>0</v>
      </c>
      <c r="AB530" s="34">
        <f t="shared" si="231"/>
        <v>0.43202299999999999</v>
      </c>
      <c r="AC530" s="34" t="str">
        <f t="shared" si="232"/>
        <v/>
      </c>
      <c r="AD530" s="65" t="str">
        <f t="shared" si="233"/>
        <v/>
      </c>
      <c r="AE530" s="65">
        <f t="shared" si="234"/>
        <v>452.572</v>
      </c>
      <c r="AF530" s="65">
        <f t="shared" si="235"/>
        <v>452.572</v>
      </c>
      <c r="AG530" s="65">
        <f t="shared" si="251"/>
        <v>0</v>
      </c>
      <c r="AH530" s="34" t="str">
        <f t="shared" si="236"/>
        <v/>
      </c>
      <c r="AI530" s="34" t="str">
        <f t="shared" si="237"/>
        <v/>
      </c>
      <c r="AJ530" s="65" t="str">
        <f t="shared" si="238"/>
        <v/>
      </c>
      <c r="AK530" s="37" t="str">
        <f t="shared" si="239"/>
        <v/>
      </c>
      <c r="AL530" s="14">
        <f t="shared" si="240"/>
        <v>452.57</v>
      </c>
      <c r="AM530" s="42">
        <f t="shared" si="241"/>
        <v>504.86</v>
      </c>
      <c r="AN530" s="60">
        <f t="shared" si="242"/>
        <v>66267</v>
      </c>
      <c r="AO530" s="43">
        <f t="shared" si="243"/>
        <v>4.6442910472681925E-2</v>
      </c>
      <c r="AP530" s="66">
        <f t="shared" si="244"/>
        <v>1182.5758293658998</v>
      </c>
      <c r="AQ530" s="18">
        <v>0</v>
      </c>
      <c r="AR530" s="66">
        <f t="shared" si="245"/>
        <v>41987</v>
      </c>
      <c r="AS530" s="38">
        <f t="shared" si="246"/>
        <v>2160</v>
      </c>
      <c r="AT530" s="38">
        <f t="shared" si="247"/>
        <v>2677.4500000000003</v>
      </c>
      <c r="AU530" s="66">
        <f t="shared" si="248"/>
        <v>38644</v>
      </c>
      <c r="AV530" s="20">
        <f t="shared" si="249"/>
        <v>41987</v>
      </c>
      <c r="AX530" s="65">
        <f t="shared" si="250"/>
        <v>1</v>
      </c>
    </row>
    <row r="531" spans="1:50" ht="15" customHeight="1">
      <c r="A531" s="2">
        <v>56</v>
      </c>
      <c r="B531" s="2">
        <v>600</v>
      </c>
      <c r="C531" s="1" t="s">
        <v>150</v>
      </c>
      <c r="D531" s="35">
        <v>22964</v>
      </c>
      <c r="E531" s="66">
        <v>0</v>
      </c>
      <c r="F531" s="7">
        <v>112</v>
      </c>
      <c r="G531" s="66">
        <v>115</v>
      </c>
      <c r="H531" s="63">
        <v>2.0569999999999999</v>
      </c>
      <c r="I531" s="40">
        <v>0</v>
      </c>
      <c r="J531" s="73">
        <f t="shared" si="224"/>
        <v>0</v>
      </c>
      <c r="K531" s="65">
        <v>24</v>
      </c>
      <c r="L531" s="65">
        <v>61</v>
      </c>
      <c r="M531" s="61">
        <v>13</v>
      </c>
      <c r="N531" s="41">
        <f t="shared" si="225"/>
        <v>39.344299999999997</v>
      </c>
      <c r="O531" s="41">
        <f t="shared" si="226"/>
        <v>21.311499999999999</v>
      </c>
      <c r="P531" s="3">
        <v>131</v>
      </c>
      <c r="Q531" s="3">
        <v>121</v>
      </c>
      <c r="R531" s="3">
        <v>109</v>
      </c>
      <c r="S531" s="3">
        <v>118</v>
      </c>
      <c r="T531" s="75">
        <v>112</v>
      </c>
      <c r="U531" s="74">
        <f t="shared" si="227"/>
        <v>131</v>
      </c>
      <c r="V531" s="42">
        <f t="shared" si="228"/>
        <v>12.21</v>
      </c>
      <c r="W531" s="68">
        <v>30757</v>
      </c>
      <c r="X531" s="69">
        <v>10631</v>
      </c>
      <c r="Y531" s="8">
        <v>0.20341600038301336</v>
      </c>
      <c r="Z531" s="37">
        <f t="shared" si="229"/>
        <v>550.59580000000005</v>
      </c>
      <c r="AA531" s="65">
        <f t="shared" si="230"/>
        <v>0</v>
      </c>
      <c r="AB531" s="34">
        <f t="shared" si="231"/>
        <v>0.43202299999999999</v>
      </c>
      <c r="AC531" s="34" t="str">
        <f t="shared" si="232"/>
        <v/>
      </c>
      <c r="AD531" s="65" t="str">
        <f t="shared" si="233"/>
        <v/>
      </c>
      <c r="AE531" s="65">
        <f t="shared" si="234"/>
        <v>415.505</v>
      </c>
      <c r="AF531" s="65">
        <f t="shared" si="235"/>
        <v>415.505</v>
      </c>
      <c r="AG531" s="65">
        <f t="shared" si="251"/>
        <v>0</v>
      </c>
      <c r="AH531" s="34" t="str">
        <f t="shared" si="236"/>
        <v/>
      </c>
      <c r="AI531" s="34" t="str">
        <f t="shared" si="237"/>
        <v/>
      </c>
      <c r="AJ531" s="65" t="str">
        <f t="shared" si="238"/>
        <v/>
      </c>
      <c r="AK531" s="37" t="str">
        <f t="shared" si="239"/>
        <v/>
      </c>
      <c r="AL531" s="14">
        <f t="shared" si="240"/>
        <v>415.51</v>
      </c>
      <c r="AM531" s="42">
        <f t="shared" si="241"/>
        <v>463.52</v>
      </c>
      <c r="AN531" s="60">
        <f t="shared" si="242"/>
        <v>40017</v>
      </c>
      <c r="AO531" s="43">
        <f t="shared" si="243"/>
        <v>4.6442910472681925E-2</v>
      </c>
      <c r="AP531" s="66">
        <f t="shared" si="244"/>
        <v>791.99095229064483</v>
      </c>
      <c r="AQ531" s="18">
        <v>0</v>
      </c>
      <c r="AR531" s="66">
        <f t="shared" si="245"/>
        <v>23756</v>
      </c>
      <c r="AS531" s="38">
        <f t="shared" si="246"/>
        <v>1150</v>
      </c>
      <c r="AT531" s="38">
        <f t="shared" si="247"/>
        <v>531.55000000000007</v>
      </c>
      <c r="AU531" s="66">
        <f t="shared" si="248"/>
        <v>22432</v>
      </c>
      <c r="AV531" s="20">
        <f t="shared" si="249"/>
        <v>23756</v>
      </c>
      <c r="AX531" s="65">
        <f t="shared" si="250"/>
        <v>1</v>
      </c>
    </row>
    <row r="532" spans="1:50" ht="15" customHeight="1">
      <c r="A532" s="2">
        <v>56</v>
      </c>
      <c r="B532" s="2">
        <v>700</v>
      </c>
      <c r="C532" s="1" t="s">
        <v>182</v>
      </c>
      <c r="D532" s="35">
        <v>62475</v>
      </c>
      <c r="E532" s="66">
        <v>0</v>
      </c>
      <c r="F532" s="7">
        <v>253</v>
      </c>
      <c r="G532" s="66">
        <v>250</v>
      </c>
      <c r="H532" s="63">
        <v>2.2120000000000002</v>
      </c>
      <c r="I532" s="65">
        <v>38</v>
      </c>
      <c r="J532" s="73">
        <f t="shared" si="224"/>
        <v>0.152</v>
      </c>
      <c r="K532" s="65">
        <v>39</v>
      </c>
      <c r="L532" s="65">
        <v>142</v>
      </c>
      <c r="M532" s="61">
        <v>46</v>
      </c>
      <c r="N532" s="41">
        <f t="shared" si="225"/>
        <v>27.4648</v>
      </c>
      <c r="O532" s="41">
        <f t="shared" si="226"/>
        <v>32.394400000000005</v>
      </c>
      <c r="P532" s="3">
        <v>221</v>
      </c>
      <c r="Q532" s="3">
        <v>248</v>
      </c>
      <c r="R532" s="3">
        <v>234</v>
      </c>
      <c r="S532" s="3">
        <v>258</v>
      </c>
      <c r="T532" s="75">
        <v>253</v>
      </c>
      <c r="U532" s="74">
        <f t="shared" si="227"/>
        <v>258</v>
      </c>
      <c r="V532" s="42">
        <f t="shared" si="228"/>
        <v>3.1</v>
      </c>
      <c r="W532" s="68">
        <v>72909</v>
      </c>
      <c r="X532" s="69">
        <v>58011</v>
      </c>
      <c r="Y532" s="8">
        <v>0.23336980711879746</v>
      </c>
      <c r="Z532" s="37">
        <f t="shared" si="229"/>
        <v>1084.1161999999999</v>
      </c>
      <c r="AA532" s="65">
        <f t="shared" si="230"/>
        <v>0</v>
      </c>
      <c r="AB532" s="34">
        <f t="shared" si="231"/>
        <v>0.43202299999999999</v>
      </c>
      <c r="AC532" s="34" t="str">
        <f t="shared" si="232"/>
        <v/>
      </c>
      <c r="AD532" s="65" t="str">
        <f t="shared" si="233"/>
        <v/>
      </c>
      <c r="AE532" s="65">
        <f t="shared" si="234"/>
        <v>465.05</v>
      </c>
      <c r="AF532" s="65">
        <f t="shared" si="235"/>
        <v>465.05</v>
      </c>
      <c r="AG532" s="65">
        <f t="shared" si="251"/>
        <v>0</v>
      </c>
      <c r="AH532" s="34" t="str">
        <f t="shared" si="236"/>
        <v/>
      </c>
      <c r="AI532" s="34" t="str">
        <f t="shared" si="237"/>
        <v/>
      </c>
      <c r="AJ532" s="65" t="str">
        <f t="shared" si="238"/>
        <v/>
      </c>
      <c r="AK532" s="37" t="str">
        <f t="shared" si="239"/>
        <v/>
      </c>
      <c r="AL532" s="14">
        <f t="shared" si="240"/>
        <v>465.05</v>
      </c>
      <c r="AM532" s="42">
        <f t="shared" si="241"/>
        <v>518.79</v>
      </c>
      <c r="AN532" s="60">
        <f t="shared" si="242"/>
        <v>98199</v>
      </c>
      <c r="AO532" s="43">
        <f t="shared" si="243"/>
        <v>4.6442910472681925E-2</v>
      </c>
      <c r="AP532" s="66">
        <f t="shared" si="244"/>
        <v>1659.1265337260891</v>
      </c>
      <c r="AQ532" s="18">
        <v>0</v>
      </c>
      <c r="AR532" s="66">
        <f t="shared" si="245"/>
        <v>64134</v>
      </c>
      <c r="AS532" s="38">
        <f t="shared" si="246"/>
        <v>2500</v>
      </c>
      <c r="AT532" s="38">
        <f t="shared" si="247"/>
        <v>2900.55</v>
      </c>
      <c r="AU532" s="66">
        <f t="shared" si="248"/>
        <v>59975</v>
      </c>
      <c r="AV532" s="20">
        <f t="shared" si="249"/>
        <v>64134</v>
      </c>
      <c r="AX532" s="65">
        <f t="shared" si="250"/>
        <v>1</v>
      </c>
    </row>
    <row r="533" spans="1:50" ht="15" customHeight="1">
      <c r="A533" s="2">
        <v>56</v>
      </c>
      <c r="B533" s="2">
        <v>800</v>
      </c>
      <c r="C533" s="1" t="s">
        <v>191</v>
      </c>
      <c r="D533" s="35">
        <v>73959</v>
      </c>
      <c r="E533" s="66">
        <v>0</v>
      </c>
      <c r="F533" s="7">
        <v>322</v>
      </c>
      <c r="G533" s="66">
        <v>325</v>
      </c>
      <c r="H533" s="63">
        <v>2.181</v>
      </c>
      <c r="I533" s="65">
        <v>73</v>
      </c>
      <c r="J533" s="73">
        <f t="shared" si="224"/>
        <v>0.22459999999999999</v>
      </c>
      <c r="K533" s="65">
        <v>57</v>
      </c>
      <c r="L533" s="65">
        <v>138</v>
      </c>
      <c r="M533" s="61">
        <v>22</v>
      </c>
      <c r="N533" s="41">
        <f t="shared" si="225"/>
        <v>41.304299999999998</v>
      </c>
      <c r="O533" s="41">
        <f t="shared" si="226"/>
        <v>15.942</v>
      </c>
      <c r="P533" s="3">
        <v>287</v>
      </c>
      <c r="Q533" s="3">
        <v>392</v>
      </c>
      <c r="R533" s="3">
        <v>303</v>
      </c>
      <c r="S533" s="3">
        <v>328</v>
      </c>
      <c r="T533" s="75">
        <v>322</v>
      </c>
      <c r="U533" s="74">
        <f t="shared" si="227"/>
        <v>392</v>
      </c>
      <c r="V533" s="42">
        <f t="shared" si="228"/>
        <v>17.09</v>
      </c>
      <c r="W533" s="68">
        <v>145220</v>
      </c>
      <c r="X533" s="69">
        <v>71387</v>
      </c>
      <c r="Y533" s="8">
        <v>4.0297422227438888</v>
      </c>
      <c r="Z533" s="37">
        <f t="shared" si="229"/>
        <v>79.905900000000003</v>
      </c>
      <c r="AA533" s="65">
        <f t="shared" si="230"/>
        <v>0</v>
      </c>
      <c r="AB533" s="34">
        <f t="shared" si="231"/>
        <v>0.43202299999999999</v>
      </c>
      <c r="AC533" s="34" t="str">
        <f t="shared" si="232"/>
        <v/>
      </c>
      <c r="AD533" s="65" t="str">
        <f t="shared" si="233"/>
        <v/>
      </c>
      <c r="AE533" s="65">
        <f t="shared" si="234"/>
        <v>492.57499999999999</v>
      </c>
      <c r="AF533" s="65">
        <f t="shared" si="235"/>
        <v>492.57499999999999</v>
      </c>
      <c r="AG533" s="65">
        <f t="shared" si="251"/>
        <v>0</v>
      </c>
      <c r="AH533" s="34" t="str">
        <f t="shared" si="236"/>
        <v/>
      </c>
      <c r="AI533" s="34" t="str">
        <f t="shared" si="237"/>
        <v/>
      </c>
      <c r="AJ533" s="65" t="str">
        <f t="shared" si="238"/>
        <v/>
      </c>
      <c r="AK533" s="37" t="str">
        <f t="shared" si="239"/>
        <v/>
      </c>
      <c r="AL533" s="14">
        <f t="shared" si="240"/>
        <v>492.58</v>
      </c>
      <c r="AM533" s="42">
        <f t="shared" si="241"/>
        <v>549.5</v>
      </c>
      <c r="AN533" s="60">
        <f t="shared" si="242"/>
        <v>115849</v>
      </c>
      <c r="AO533" s="43">
        <f t="shared" si="243"/>
        <v>4.6442910472681925E-2</v>
      </c>
      <c r="AP533" s="66">
        <f t="shared" si="244"/>
        <v>1945.4935197006459</v>
      </c>
      <c r="AQ533" s="18">
        <v>0</v>
      </c>
      <c r="AR533" s="66">
        <f t="shared" si="245"/>
        <v>75904</v>
      </c>
      <c r="AS533" s="38">
        <f t="shared" si="246"/>
        <v>3250</v>
      </c>
      <c r="AT533" s="38">
        <f t="shared" si="247"/>
        <v>3569.3500000000004</v>
      </c>
      <c r="AU533" s="66">
        <f t="shared" si="248"/>
        <v>70709</v>
      </c>
      <c r="AV533" s="20">
        <f t="shared" si="249"/>
        <v>75904</v>
      </c>
      <c r="AX533" s="65">
        <f t="shared" si="250"/>
        <v>1</v>
      </c>
    </row>
    <row r="534" spans="1:50" ht="15" customHeight="1">
      <c r="A534" s="2">
        <v>56</v>
      </c>
      <c r="B534" s="2">
        <v>900</v>
      </c>
      <c r="C534" s="1" t="s">
        <v>201</v>
      </c>
      <c r="D534" s="35">
        <v>46853</v>
      </c>
      <c r="E534" s="66">
        <v>0</v>
      </c>
      <c r="F534" s="7">
        <v>192</v>
      </c>
      <c r="G534" s="66">
        <v>187</v>
      </c>
      <c r="H534" s="63">
        <v>2.4609999999999999</v>
      </c>
      <c r="I534" s="65">
        <v>51</v>
      </c>
      <c r="J534" s="73">
        <f t="shared" si="224"/>
        <v>0.2727</v>
      </c>
      <c r="K534" s="65">
        <v>40</v>
      </c>
      <c r="L534" s="65">
        <v>86</v>
      </c>
      <c r="M534" s="61">
        <v>17</v>
      </c>
      <c r="N534" s="41">
        <f t="shared" si="225"/>
        <v>46.511599999999994</v>
      </c>
      <c r="O534" s="41">
        <f t="shared" si="226"/>
        <v>19.767399999999999</v>
      </c>
      <c r="P534" s="3">
        <v>156</v>
      </c>
      <c r="Q534" s="3">
        <v>167</v>
      </c>
      <c r="R534" s="3">
        <v>177</v>
      </c>
      <c r="S534" s="3">
        <v>192</v>
      </c>
      <c r="T534" s="75">
        <v>192</v>
      </c>
      <c r="U534" s="74">
        <f t="shared" si="227"/>
        <v>192</v>
      </c>
      <c r="V534" s="42">
        <f t="shared" si="228"/>
        <v>2.6</v>
      </c>
      <c r="W534" s="68">
        <v>81859</v>
      </c>
      <c r="X534" s="69">
        <v>54999</v>
      </c>
      <c r="Y534" s="8">
        <v>0.38446587397316129</v>
      </c>
      <c r="Z534" s="37">
        <f t="shared" si="229"/>
        <v>499.39409999999998</v>
      </c>
      <c r="AA534" s="65">
        <f t="shared" si="230"/>
        <v>0</v>
      </c>
      <c r="AB534" s="34">
        <f t="shared" si="231"/>
        <v>0.43202299999999999</v>
      </c>
      <c r="AC534" s="34" t="str">
        <f t="shared" si="232"/>
        <v/>
      </c>
      <c r="AD534" s="65" t="str">
        <f t="shared" si="233"/>
        <v/>
      </c>
      <c r="AE534" s="65">
        <f t="shared" si="234"/>
        <v>441.92899999999997</v>
      </c>
      <c r="AF534" s="65">
        <f t="shared" si="235"/>
        <v>441.92899999999997</v>
      </c>
      <c r="AG534" s="65">
        <f t="shared" si="251"/>
        <v>0</v>
      </c>
      <c r="AH534" s="34" t="str">
        <f t="shared" si="236"/>
        <v/>
      </c>
      <c r="AI534" s="34" t="str">
        <f t="shared" si="237"/>
        <v/>
      </c>
      <c r="AJ534" s="65" t="str">
        <f t="shared" si="238"/>
        <v/>
      </c>
      <c r="AK534" s="37" t="str">
        <f t="shared" si="239"/>
        <v/>
      </c>
      <c r="AL534" s="14">
        <f t="shared" si="240"/>
        <v>441.93</v>
      </c>
      <c r="AM534" s="42">
        <f t="shared" si="241"/>
        <v>493</v>
      </c>
      <c r="AN534" s="60">
        <f t="shared" si="242"/>
        <v>56826</v>
      </c>
      <c r="AO534" s="43">
        <f t="shared" si="243"/>
        <v>4.6442910472681925E-2</v>
      </c>
      <c r="AP534" s="66">
        <f t="shared" si="244"/>
        <v>463.17514614405684</v>
      </c>
      <c r="AQ534" s="18">
        <v>0</v>
      </c>
      <c r="AR534" s="66">
        <f t="shared" si="245"/>
        <v>47316</v>
      </c>
      <c r="AS534" s="38">
        <f t="shared" si="246"/>
        <v>1870</v>
      </c>
      <c r="AT534" s="38">
        <f t="shared" si="247"/>
        <v>2749.9500000000003</v>
      </c>
      <c r="AU534" s="66">
        <f t="shared" si="248"/>
        <v>44983</v>
      </c>
      <c r="AV534" s="20">
        <f t="shared" si="249"/>
        <v>47316</v>
      </c>
      <c r="AX534" s="65">
        <f t="shared" si="250"/>
        <v>1</v>
      </c>
    </row>
    <row r="535" spans="1:50" ht="15" customHeight="1">
      <c r="A535" s="2">
        <v>56</v>
      </c>
      <c r="B535" s="2">
        <v>1100</v>
      </c>
      <c r="C535" s="1" t="s">
        <v>233</v>
      </c>
      <c r="D535" s="35">
        <v>38852</v>
      </c>
      <c r="E535" s="66">
        <v>0</v>
      </c>
      <c r="F535" s="7">
        <v>173</v>
      </c>
      <c r="G535" s="66">
        <v>168</v>
      </c>
      <c r="H535" s="63">
        <v>2.625</v>
      </c>
      <c r="I535" s="65">
        <v>39</v>
      </c>
      <c r="J535" s="73">
        <f t="shared" si="224"/>
        <v>0.2321</v>
      </c>
      <c r="K535" s="65">
        <v>10</v>
      </c>
      <c r="L535" s="65">
        <v>73</v>
      </c>
      <c r="M535" s="61">
        <v>21</v>
      </c>
      <c r="N535" s="41">
        <f t="shared" si="225"/>
        <v>13.698599999999999</v>
      </c>
      <c r="O535" s="41">
        <f t="shared" si="226"/>
        <v>28.767099999999999</v>
      </c>
      <c r="P535" s="3">
        <v>188</v>
      </c>
      <c r="Q535" s="3">
        <v>195</v>
      </c>
      <c r="R535" s="3">
        <v>152</v>
      </c>
      <c r="S535" s="3">
        <v>172</v>
      </c>
      <c r="T535" s="75">
        <v>173</v>
      </c>
      <c r="U535" s="74">
        <f t="shared" si="227"/>
        <v>195</v>
      </c>
      <c r="V535" s="42">
        <f t="shared" si="228"/>
        <v>13.85</v>
      </c>
      <c r="W535" s="68">
        <v>58873</v>
      </c>
      <c r="X535" s="69">
        <v>28419</v>
      </c>
      <c r="Y535" s="8">
        <v>0.36907159415410418</v>
      </c>
      <c r="Z535" s="37">
        <f t="shared" si="229"/>
        <v>468.74369999999999</v>
      </c>
      <c r="AA535" s="65">
        <f t="shared" si="230"/>
        <v>0</v>
      </c>
      <c r="AB535" s="34">
        <f t="shared" si="231"/>
        <v>0.43202299999999999</v>
      </c>
      <c r="AC535" s="34" t="str">
        <f t="shared" si="232"/>
        <v/>
      </c>
      <c r="AD535" s="65" t="str">
        <f t="shared" si="233"/>
        <v/>
      </c>
      <c r="AE535" s="65">
        <f t="shared" si="234"/>
        <v>434.95600000000002</v>
      </c>
      <c r="AF535" s="65">
        <f t="shared" si="235"/>
        <v>434.95600000000002</v>
      </c>
      <c r="AG535" s="65">
        <f t="shared" si="251"/>
        <v>0</v>
      </c>
      <c r="AH535" s="34" t="str">
        <f t="shared" si="236"/>
        <v/>
      </c>
      <c r="AI535" s="34" t="str">
        <f t="shared" si="237"/>
        <v/>
      </c>
      <c r="AJ535" s="65" t="str">
        <f t="shared" si="238"/>
        <v/>
      </c>
      <c r="AK535" s="37" t="str">
        <f t="shared" si="239"/>
        <v/>
      </c>
      <c r="AL535" s="14">
        <f t="shared" si="240"/>
        <v>434.96</v>
      </c>
      <c r="AM535" s="42">
        <f t="shared" si="241"/>
        <v>485.22</v>
      </c>
      <c r="AN535" s="60">
        <f t="shared" si="242"/>
        <v>56082</v>
      </c>
      <c r="AO535" s="43">
        <f t="shared" si="243"/>
        <v>4.6442910472681925E-2</v>
      </c>
      <c r="AP535" s="66">
        <f t="shared" si="244"/>
        <v>800.21134744430958</v>
      </c>
      <c r="AQ535" s="18">
        <v>0</v>
      </c>
      <c r="AR535" s="66">
        <f t="shared" si="245"/>
        <v>39652</v>
      </c>
      <c r="AS535" s="38">
        <f t="shared" si="246"/>
        <v>1680</v>
      </c>
      <c r="AT535" s="38">
        <f t="shared" si="247"/>
        <v>1420.95</v>
      </c>
      <c r="AU535" s="66">
        <f t="shared" si="248"/>
        <v>37431</v>
      </c>
      <c r="AV535" s="20">
        <f t="shared" si="249"/>
        <v>39652</v>
      </c>
      <c r="AX535" s="65">
        <f t="shared" si="250"/>
        <v>1</v>
      </c>
    </row>
    <row r="536" spans="1:50" ht="15" customHeight="1">
      <c r="A536" s="2">
        <v>56</v>
      </c>
      <c r="B536" s="2">
        <v>1200</v>
      </c>
      <c r="C536" s="1" t="s">
        <v>246</v>
      </c>
      <c r="D536" s="35">
        <v>31544</v>
      </c>
      <c r="E536" s="66">
        <v>0</v>
      </c>
      <c r="F536" s="7">
        <v>148</v>
      </c>
      <c r="G536" s="66">
        <v>146</v>
      </c>
      <c r="H536" s="63">
        <v>2.3170000000000002</v>
      </c>
      <c r="I536" s="65"/>
      <c r="J536" s="73">
        <f t="shared" si="224"/>
        <v>0</v>
      </c>
      <c r="K536" s="65">
        <v>23</v>
      </c>
      <c r="L536" s="65">
        <v>45</v>
      </c>
      <c r="M536" s="61">
        <v>10</v>
      </c>
      <c r="N536" s="41">
        <f t="shared" si="225"/>
        <v>51.1111</v>
      </c>
      <c r="O536" s="41">
        <f t="shared" si="226"/>
        <v>22.222200000000001</v>
      </c>
      <c r="P536" s="3">
        <v>148</v>
      </c>
      <c r="Q536" s="3">
        <v>194</v>
      </c>
      <c r="R536" s="3">
        <v>181</v>
      </c>
      <c r="S536" s="3">
        <v>150</v>
      </c>
      <c r="T536" s="75">
        <v>148</v>
      </c>
      <c r="U536" s="74">
        <f t="shared" si="227"/>
        <v>194</v>
      </c>
      <c r="V536" s="42">
        <f t="shared" si="228"/>
        <v>24.74</v>
      </c>
      <c r="W536" s="68">
        <v>47422</v>
      </c>
      <c r="X536" s="69">
        <v>31856</v>
      </c>
      <c r="Y536" s="8">
        <v>0.56106012846391562</v>
      </c>
      <c r="Z536" s="37">
        <f t="shared" si="229"/>
        <v>263.78629999999998</v>
      </c>
      <c r="AA536" s="65">
        <f t="shared" si="230"/>
        <v>0</v>
      </c>
      <c r="AB536" s="34">
        <f t="shared" si="231"/>
        <v>0.43202299999999999</v>
      </c>
      <c r="AC536" s="34" t="str">
        <f t="shared" si="232"/>
        <v/>
      </c>
      <c r="AD536" s="65" t="str">
        <f t="shared" si="233"/>
        <v/>
      </c>
      <c r="AE536" s="65">
        <f t="shared" si="234"/>
        <v>426.88200000000001</v>
      </c>
      <c r="AF536" s="65">
        <f t="shared" si="235"/>
        <v>426.88200000000001</v>
      </c>
      <c r="AG536" s="65">
        <f t="shared" si="251"/>
        <v>0</v>
      </c>
      <c r="AH536" s="34" t="str">
        <f t="shared" si="236"/>
        <v/>
      </c>
      <c r="AI536" s="34" t="str">
        <f t="shared" si="237"/>
        <v/>
      </c>
      <c r="AJ536" s="65" t="str">
        <f t="shared" si="238"/>
        <v/>
      </c>
      <c r="AK536" s="37" t="str">
        <f t="shared" si="239"/>
        <v/>
      </c>
      <c r="AL536" s="14">
        <f t="shared" si="240"/>
        <v>426.88</v>
      </c>
      <c r="AM536" s="42">
        <f t="shared" si="241"/>
        <v>476.21</v>
      </c>
      <c r="AN536" s="60">
        <f t="shared" si="242"/>
        <v>49039</v>
      </c>
      <c r="AO536" s="43">
        <f t="shared" si="243"/>
        <v>4.6442910472681925E-2</v>
      </c>
      <c r="AP536" s="66">
        <f t="shared" si="244"/>
        <v>812.5187187195703</v>
      </c>
      <c r="AQ536" s="18">
        <v>0</v>
      </c>
      <c r="AR536" s="66">
        <f t="shared" si="245"/>
        <v>32357</v>
      </c>
      <c r="AS536" s="38">
        <f t="shared" si="246"/>
        <v>1460</v>
      </c>
      <c r="AT536" s="38">
        <f t="shared" si="247"/>
        <v>1592.8000000000002</v>
      </c>
      <c r="AU536" s="66">
        <f t="shared" si="248"/>
        <v>30084</v>
      </c>
      <c r="AV536" s="20">
        <f t="shared" si="249"/>
        <v>32357</v>
      </c>
      <c r="AX536" s="65">
        <f t="shared" si="250"/>
        <v>1</v>
      </c>
    </row>
    <row r="537" spans="1:50" ht="15" customHeight="1">
      <c r="A537" s="2">
        <v>56</v>
      </c>
      <c r="B537" s="2">
        <v>1300</v>
      </c>
      <c r="C537" s="1" t="s">
        <v>261</v>
      </c>
      <c r="D537" s="35">
        <v>3764446</v>
      </c>
      <c r="E537" s="66">
        <v>0</v>
      </c>
      <c r="F537" s="7">
        <v>13138</v>
      </c>
      <c r="G537" s="66">
        <v>13747</v>
      </c>
      <c r="H537" s="63">
        <v>2.125</v>
      </c>
      <c r="I537" s="65">
        <v>9971</v>
      </c>
      <c r="J537" s="73">
        <f t="shared" si="224"/>
        <v>0.72529999999999994</v>
      </c>
      <c r="K537" s="65">
        <v>1496</v>
      </c>
      <c r="L537" s="65">
        <v>6845</v>
      </c>
      <c r="M537" s="61">
        <v>2283</v>
      </c>
      <c r="N537" s="41">
        <f t="shared" si="225"/>
        <v>21.855399999999999</v>
      </c>
      <c r="O537" s="41">
        <f t="shared" si="226"/>
        <v>33.352800000000002</v>
      </c>
      <c r="P537" s="3">
        <v>12443</v>
      </c>
      <c r="Q537" s="3">
        <v>12519</v>
      </c>
      <c r="R537" s="3">
        <v>12362</v>
      </c>
      <c r="S537" s="3">
        <v>13471</v>
      </c>
      <c r="T537" s="74">
        <v>13138</v>
      </c>
      <c r="U537" s="74">
        <f t="shared" si="227"/>
        <v>13471</v>
      </c>
      <c r="V537" s="42">
        <f t="shared" si="228"/>
        <v>0</v>
      </c>
      <c r="W537" s="68">
        <v>12009735</v>
      </c>
      <c r="X537" s="69">
        <v>6367149</v>
      </c>
      <c r="Y537" s="8">
        <v>15.369605959564291</v>
      </c>
      <c r="Z537" s="37">
        <f t="shared" si="229"/>
        <v>854.80399999999997</v>
      </c>
      <c r="AA537" s="65">
        <f t="shared" si="230"/>
        <v>0</v>
      </c>
      <c r="AB537" s="34">
        <f t="shared" si="231"/>
        <v>0.43202299999999999</v>
      </c>
      <c r="AC537" s="34" t="str">
        <f t="shared" si="232"/>
        <v/>
      </c>
      <c r="AD537" s="65" t="str">
        <f t="shared" si="233"/>
        <v/>
      </c>
      <c r="AE537" s="65" t="str">
        <f t="shared" si="234"/>
        <v/>
      </c>
      <c r="AF537" s="65" t="str">
        <f t="shared" si="235"/>
        <v/>
      </c>
      <c r="AG537" s="65">
        <f t="shared" si="251"/>
        <v>0</v>
      </c>
      <c r="AH537" s="34">
        <f t="shared" si="236"/>
        <v>634.34279116499977</v>
      </c>
      <c r="AI537" s="34" t="str">
        <f t="shared" si="237"/>
        <v/>
      </c>
      <c r="AJ537" s="65" t="str">
        <f t="shared" si="238"/>
        <v/>
      </c>
      <c r="AK537" s="37" t="str">
        <f t="shared" si="239"/>
        <v/>
      </c>
      <c r="AL537" s="14">
        <f t="shared" si="240"/>
        <v>634.34</v>
      </c>
      <c r="AM537" s="42">
        <f t="shared" si="241"/>
        <v>707.64</v>
      </c>
      <c r="AN537" s="60">
        <f t="shared" si="242"/>
        <v>4539445</v>
      </c>
      <c r="AO537" s="43">
        <f t="shared" si="243"/>
        <v>4.6442910472681925E-2</v>
      </c>
      <c r="AP537" s="66">
        <f t="shared" si="244"/>
        <v>35993.209173418021</v>
      </c>
      <c r="AQ537" s="18">
        <v>0</v>
      </c>
      <c r="AR537" s="66">
        <f t="shared" si="245"/>
        <v>3800439</v>
      </c>
      <c r="AS537" s="38">
        <f t="shared" si="246"/>
        <v>137470</v>
      </c>
      <c r="AT537" s="38">
        <f t="shared" si="247"/>
        <v>318357.45</v>
      </c>
      <c r="AU537" s="66">
        <f t="shared" si="248"/>
        <v>3626976</v>
      </c>
      <c r="AV537" s="20">
        <f t="shared" si="249"/>
        <v>3800439</v>
      </c>
      <c r="AX537" s="65">
        <f t="shared" si="250"/>
        <v>1</v>
      </c>
    </row>
    <row r="538" spans="1:50" ht="15" customHeight="1">
      <c r="A538" s="2">
        <v>56</v>
      </c>
      <c r="B538" s="2">
        <v>1400</v>
      </c>
      <c r="C538" s="1" t="s">
        <v>354</v>
      </c>
      <c r="D538" s="35">
        <v>304314</v>
      </c>
      <c r="E538" s="66">
        <v>0</v>
      </c>
      <c r="F538" s="7">
        <v>802</v>
      </c>
      <c r="G538" s="66">
        <v>825</v>
      </c>
      <c r="H538" s="63">
        <v>2.101</v>
      </c>
      <c r="I538" s="65">
        <v>358</v>
      </c>
      <c r="J538" s="73">
        <f t="shared" si="224"/>
        <v>0.43390000000000001</v>
      </c>
      <c r="K538" s="65">
        <v>136</v>
      </c>
      <c r="L538" s="65">
        <v>433</v>
      </c>
      <c r="M538" s="61">
        <v>83</v>
      </c>
      <c r="N538" s="41">
        <f t="shared" si="225"/>
        <v>31.408799999999999</v>
      </c>
      <c r="O538" s="41">
        <f t="shared" si="226"/>
        <v>19.168599999999998</v>
      </c>
      <c r="P538" s="3">
        <v>850</v>
      </c>
      <c r="Q538" s="3">
        <v>832</v>
      </c>
      <c r="R538" s="3">
        <v>738</v>
      </c>
      <c r="S538" s="3">
        <v>719</v>
      </c>
      <c r="T538" s="75">
        <v>802</v>
      </c>
      <c r="U538" s="74">
        <f t="shared" si="227"/>
        <v>850</v>
      </c>
      <c r="V538" s="42">
        <f t="shared" si="228"/>
        <v>2.94</v>
      </c>
      <c r="W538" s="68">
        <v>320028</v>
      </c>
      <c r="X538" s="69">
        <v>206147</v>
      </c>
      <c r="Y538" s="8">
        <v>3.3791245364843387</v>
      </c>
      <c r="Z538" s="37">
        <f t="shared" si="229"/>
        <v>237.33959999999999</v>
      </c>
      <c r="AA538" s="65">
        <f t="shared" si="230"/>
        <v>0</v>
      </c>
      <c r="AB538" s="34">
        <f t="shared" si="231"/>
        <v>0.43202299999999999</v>
      </c>
      <c r="AC538" s="34" t="str">
        <f t="shared" si="232"/>
        <v/>
      </c>
      <c r="AD538" s="65" t="str">
        <f t="shared" si="233"/>
        <v/>
      </c>
      <c r="AE538" s="65">
        <f t="shared" si="234"/>
        <v>676.07500000000005</v>
      </c>
      <c r="AF538" s="65">
        <f t="shared" si="235"/>
        <v>630</v>
      </c>
      <c r="AG538" s="65">
        <f t="shared" si="251"/>
        <v>0</v>
      </c>
      <c r="AH538" s="34" t="str">
        <f t="shared" si="236"/>
        <v/>
      </c>
      <c r="AI538" s="34" t="str">
        <f t="shared" si="237"/>
        <v/>
      </c>
      <c r="AJ538" s="65" t="str">
        <f t="shared" si="238"/>
        <v/>
      </c>
      <c r="AK538" s="37" t="str">
        <f t="shared" si="239"/>
        <v/>
      </c>
      <c r="AL538" s="14">
        <f t="shared" si="240"/>
        <v>630</v>
      </c>
      <c r="AM538" s="42">
        <f t="shared" si="241"/>
        <v>702.8</v>
      </c>
      <c r="AN538" s="60">
        <f t="shared" si="242"/>
        <v>441551</v>
      </c>
      <c r="AO538" s="43">
        <f t="shared" si="243"/>
        <v>4.6442910472681925E-2</v>
      </c>
      <c r="AP538" s="66">
        <f t="shared" si="244"/>
        <v>6373.685704539449</v>
      </c>
      <c r="AQ538" s="18">
        <v>0</v>
      </c>
      <c r="AR538" s="66">
        <f t="shared" si="245"/>
        <v>310688</v>
      </c>
      <c r="AS538" s="38">
        <f t="shared" si="246"/>
        <v>8250</v>
      </c>
      <c r="AT538" s="38">
        <f t="shared" si="247"/>
        <v>10307.35</v>
      </c>
      <c r="AU538" s="66">
        <f t="shared" si="248"/>
        <v>296064</v>
      </c>
      <c r="AV538" s="20">
        <f t="shared" si="249"/>
        <v>310688</v>
      </c>
      <c r="AX538" s="65">
        <f t="shared" si="250"/>
        <v>1</v>
      </c>
    </row>
    <row r="539" spans="1:50" ht="15" customHeight="1">
      <c r="A539" s="2">
        <v>56</v>
      </c>
      <c r="B539" s="2">
        <v>1600</v>
      </c>
      <c r="C539" s="1" t="s">
        <v>564</v>
      </c>
      <c r="D539" s="35">
        <v>406214</v>
      </c>
      <c r="E539" s="66">
        <v>0</v>
      </c>
      <c r="F539" s="7">
        <v>1199</v>
      </c>
      <c r="G539" s="66">
        <v>1226</v>
      </c>
      <c r="H539" s="63">
        <v>2.1549999999999998</v>
      </c>
      <c r="I539" s="65">
        <v>1378</v>
      </c>
      <c r="J539" s="73">
        <f t="shared" si="224"/>
        <v>1.1240000000000001</v>
      </c>
      <c r="K539" s="65">
        <v>179</v>
      </c>
      <c r="L539" s="65">
        <v>607</v>
      </c>
      <c r="M539" s="61">
        <v>143</v>
      </c>
      <c r="N539" s="41">
        <f t="shared" si="225"/>
        <v>29.4893</v>
      </c>
      <c r="O539" s="41">
        <f t="shared" si="226"/>
        <v>23.558499999999999</v>
      </c>
      <c r="P539" s="3">
        <v>791</v>
      </c>
      <c r="Q539" s="3">
        <v>972</v>
      </c>
      <c r="R539" s="3">
        <v>940</v>
      </c>
      <c r="S539" s="3">
        <v>1158</v>
      </c>
      <c r="T539" s="74">
        <v>1199</v>
      </c>
      <c r="U539" s="74">
        <f t="shared" si="227"/>
        <v>1199</v>
      </c>
      <c r="V539" s="42">
        <f t="shared" si="228"/>
        <v>0</v>
      </c>
      <c r="W539" s="68">
        <v>665371</v>
      </c>
      <c r="X539" s="69">
        <v>498274</v>
      </c>
      <c r="Y539" s="8">
        <v>1.2993125836876465</v>
      </c>
      <c r="Z539" s="37">
        <f t="shared" si="229"/>
        <v>922.79560000000004</v>
      </c>
      <c r="AA539" s="65">
        <f t="shared" si="230"/>
        <v>0</v>
      </c>
      <c r="AB539" s="34">
        <f t="shared" si="231"/>
        <v>0.43202299999999999</v>
      </c>
      <c r="AC539" s="34" t="str">
        <f t="shared" si="232"/>
        <v/>
      </c>
      <c r="AD539" s="65" t="str">
        <f t="shared" si="233"/>
        <v/>
      </c>
      <c r="AE539" s="65">
        <f t="shared" si="234"/>
        <v>823.24199999999996</v>
      </c>
      <c r="AF539" s="65">
        <f t="shared" si="235"/>
        <v>630</v>
      </c>
      <c r="AG539" s="65">
        <f t="shared" si="251"/>
        <v>0</v>
      </c>
      <c r="AH539" s="34" t="str">
        <f t="shared" si="236"/>
        <v/>
      </c>
      <c r="AI539" s="34" t="str">
        <f t="shared" si="237"/>
        <v/>
      </c>
      <c r="AJ539" s="65" t="str">
        <f t="shared" si="238"/>
        <v/>
      </c>
      <c r="AK539" s="37" t="str">
        <f t="shared" si="239"/>
        <v/>
      </c>
      <c r="AL539" s="14">
        <f t="shared" si="240"/>
        <v>630</v>
      </c>
      <c r="AM539" s="42">
        <f t="shared" si="241"/>
        <v>702.8</v>
      </c>
      <c r="AN539" s="60">
        <f t="shared" si="242"/>
        <v>574177</v>
      </c>
      <c r="AO539" s="43">
        <f t="shared" si="243"/>
        <v>4.6442910472681925E-2</v>
      </c>
      <c r="AP539" s="66">
        <f t="shared" si="244"/>
        <v>7800.6905717230738</v>
      </c>
      <c r="AQ539" s="18">
        <v>0</v>
      </c>
      <c r="AR539" s="66">
        <f t="shared" si="245"/>
        <v>414015</v>
      </c>
      <c r="AS539" s="38">
        <f t="shared" si="246"/>
        <v>12260</v>
      </c>
      <c r="AT539" s="38">
        <f t="shared" si="247"/>
        <v>24913.7</v>
      </c>
      <c r="AU539" s="66">
        <f t="shared" si="248"/>
        <v>393954</v>
      </c>
      <c r="AV539" s="20">
        <f t="shared" si="249"/>
        <v>414015</v>
      </c>
      <c r="AX539" s="65">
        <f t="shared" si="250"/>
        <v>1</v>
      </c>
    </row>
    <row r="540" spans="1:50" ht="15" customHeight="1">
      <c r="A540" s="2">
        <v>56</v>
      </c>
      <c r="B540" s="2">
        <v>1700</v>
      </c>
      <c r="C540" s="1" t="s">
        <v>602</v>
      </c>
      <c r="D540" s="35">
        <v>0</v>
      </c>
      <c r="E540" s="66">
        <v>0</v>
      </c>
      <c r="F540" s="7">
        <v>572</v>
      </c>
      <c r="G540" s="66">
        <v>640</v>
      </c>
      <c r="H540" s="63">
        <v>2.319</v>
      </c>
      <c r="I540" s="65">
        <v>53</v>
      </c>
      <c r="J540" s="73">
        <f t="shared" si="224"/>
        <v>8.2799999999999999E-2</v>
      </c>
      <c r="K540" s="65">
        <v>28</v>
      </c>
      <c r="L540" s="65">
        <v>365</v>
      </c>
      <c r="M540" s="61">
        <v>52</v>
      </c>
      <c r="N540" s="41">
        <f t="shared" si="225"/>
        <v>7.6712000000000007</v>
      </c>
      <c r="O540" s="41">
        <f t="shared" si="226"/>
        <v>14.246600000000001</v>
      </c>
      <c r="P540" s="3">
        <v>180</v>
      </c>
      <c r="Q540" s="3">
        <v>239</v>
      </c>
      <c r="R540" s="3">
        <v>313</v>
      </c>
      <c r="S540" s="3">
        <v>451</v>
      </c>
      <c r="T540" s="75">
        <v>572</v>
      </c>
      <c r="U540" s="74">
        <f t="shared" si="227"/>
        <v>572</v>
      </c>
      <c r="V540" s="42">
        <f t="shared" si="228"/>
        <v>0</v>
      </c>
      <c r="W540" s="68">
        <v>1317248</v>
      </c>
      <c r="X540" s="69">
        <v>460958</v>
      </c>
      <c r="Y540" s="8">
        <v>5.1017803943493174</v>
      </c>
      <c r="Z540" s="37">
        <f t="shared" si="229"/>
        <v>112.1177</v>
      </c>
      <c r="AA540" s="65">
        <f t="shared" si="230"/>
        <v>0</v>
      </c>
      <c r="AB540" s="34">
        <f t="shared" si="231"/>
        <v>0.43202299999999999</v>
      </c>
      <c r="AC540" s="34" t="str">
        <f t="shared" si="232"/>
        <v/>
      </c>
      <c r="AD540" s="65" t="str">
        <f t="shared" si="233"/>
        <v/>
      </c>
      <c r="AE540" s="65">
        <f t="shared" si="234"/>
        <v>608.18000000000006</v>
      </c>
      <c r="AF540" s="65">
        <f t="shared" si="235"/>
        <v>608.18000000000006</v>
      </c>
      <c r="AG540" s="65">
        <f t="shared" si="251"/>
        <v>0</v>
      </c>
      <c r="AH540" s="34" t="str">
        <f t="shared" si="236"/>
        <v/>
      </c>
      <c r="AI540" s="34" t="str">
        <f t="shared" si="237"/>
        <v/>
      </c>
      <c r="AJ540" s="65" t="str">
        <f t="shared" si="238"/>
        <v/>
      </c>
      <c r="AK540" s="37" t="str">
        <f t="shared" si="239"/>
        <v/>
      </c>
      <c r="AL540" s="14">
        <f t="shared" si="240"/>
        <v>608.17999999999995</v>
      </c>
      <c r="AM540" s="42">
        <f t="shared" si="241"/>
        <v>678.46</v>
      </c>
      <c r="AN540" s="60">
        <f t="shared" si="242"/>
        <v>0</v>
      </c>
      <c r="AO540" s="43">
        <f t="shared" si="243"/>
        <v>4.6442910472681925E-2</v>
      </c>
      <c r="AP540" s="66">
        <f t="shared" si="244"/>
        <v>0</v>
      </c>
      <c r="AQ540" s="18">
        <v>0</v>
      </c>
      <c r="AR540" s="66">
        <f t="shared" si="245"/>
        <v>0</v>
      </c>
      <c r="AS540" s="38">
        <f t="shared" si="246"/>
        <v>6400</v>
      </c>
      <c r="AT540" s="38">
        <f t="shared" si="247"/>
        <v>23047.9</v>
      </c>
      <c r="AU540" s="66">
        <f t="shared" si="248"/>
        <v>-6400</v>
      </c>
      <c r="AV540" s="20">
        <f t="shared" si="249"/>
        <v>0</v>
      </c>
      <c r="AX540" s="65">
        <f t="shared" si="250"/>
        <v>0</v>
      </c>
    </row>
    <row r="541" spans="1:50" ht="15" customHeight="1">
      <c r="A541" s="2">
        <v>56</v>
      </c>
      <c r="B541" s="2">
        <v>1800</v>
      </c>
      <c r="C541" s="1" t="s">
        <v>606</v>
      </c>
      <c r="D541" s="35">
        <v>289063</v>
      </c>
      <c r="E541" s="66">
        <v>0</v>
      </c>
      <c r="F541" s="7">
        <v>1011</v>
      </c>
      <c r="G541" s="66">
        <v>1024</v>
      </c>
      <c r="H541" s="63">
        <v>2.2240000000000002</v>
      </c>
      <c r="I541" s="65">
        <v>498</v>
      </c>
      <c r="J541" s="73">
        <f t="shared" si="224"/>
        <v>0.48630000000000001</v>
      </c>
      <c r="K541" s="65">
        <v>131</v>
      </c>
      <c r="L541" s="65">
        <v>447</v>
      </c>
      <c r="M541" s="61">
        <v>109</v>
      </c>
      <c r="N541" s="41">
        <f t="shared" si="225"/>
        <v>29.306500000000003</v>
      </c>
      <c r="O541" s="41">
        <f t="shared" si="226"/>
        <v>24.384800000000002</v>
      </c>
      <c r="P541" s="3">
        <v>882</v>
      </c>
      <c r="Q541" s="3">
        <v>917</v>
      </c>
      <c r="R541" s="3">
        <v>956</v>
      </c>
      <c r="S541" s="3">
        <v>991</v>
      </c>
      <c r="T541" s="74">
        <v>1011</v>
      </c>
      <c r="U541" s="74">
        <f t="shared" si="227"/>
        <v>1011</v>
      </c>
      <c r="V541" s="42">
        <f t="shared" si="228"/>
        <v>0</v>
      </c>
      <c r="W541" s="68">
        <v>573431</v>
      </c>
      <c r="X541" s="69">
        <v>580135</v>
      </c>
      <c r="Y541" s="8">
        <v>1.222717248110802</v>
      </c>
      <c r="Z541" s="37">
        <f t="shared" si="229"/>
        <v>826.84690000000001</v>
      </c>
      <c r="AA541" s="65">
        <f t="shared" si="230"/>
        <v>0</v>
      </c>
      <c r="AB541" s="34">
        <f t="shared" si="231"/>
        <v>0.43202299999999999</v>
      </c>
      <c r="AC541" s="34" t="str">
        <f t="shared" si="232"/>
        <v/>
      </c>
      <c r="AD541" s="65" t="str">
        <f t="shared" si="233"/>
        <v/>
      </c>
      <c r="AE541" s="65">
        <f t="shared" si="234"/>
        <v>749.10799999999995</v>
      </c>
      <c r="AF541" s="65">
        <f t="shared" si="235"/>
        <v>630</v>
      </c>
      <c r="AG541" s="65">
        <f t="shared" si="251"/>
        <v>0</v>
      </c>
      <c r="AH541" s="34" t="str">
        <f t="shared" si="236"/>
        <v/>
      </c>
      <c r="AI541" s="34" t="str">
        <f t="shared" si="237"/>
        <v/>
      </c>
      <c r="AJ541" s="65" t="str">
        <f t="shared" si="238"/>
        <v/>
      </c>
      <c r="AK541" s="37" t="str">
        <f t="shared" si="239"/>
        <v/>
      </c>
      <c r="AL541" s="14">
        <f t="shared" si="240"/>
        <v>630</v>
      </c>
      <c r="AM541" s="42">
        <f t="shared" si="241"/>
        <v>702.8</v>
      </c>
      <c r="AN541" s="60">
        <f t="shared" si="242"/>
        <v>471932</v>
      </c>
      <c r="AO541" s="43">
        <f t="shared" si="243"/>
        <v>4.6442910472681925E-2</v>
      </c>
      <c r="AP541" s="66">
        <f t="shared" si="244"/>
        <v>8492.968595228871</v>
      </c>
      <c r="AQ541" s="18">
        <v>0</v>
      </c>
      <c r="AR541" s="66">
        <f t="shared" si="245"/>
        <v>297556</v>
      </c>
      <c r="AS541" s="38">
        <f t="shared" si="246"/>
        <v>10240</v>
      </c>
      <c r="AT541" s="38">
        <f t="shared" si="247"/>
        <v>29006.75</v>
      </c>
      <c r="AU541" s="66">
        <f t="shared" si="248"/>
        <v>278823</v>
      </c>
      <c r="AV541" s="20">
        <f t="shared" si="249"/>
        <v>297556</v>
      </c>
      <c r="AX541" s="65">
        <f t="shared" si="250"/>
        <v>1</v>
      </c>
    </row>
    <row r="542" spans="1:50" ht="15" customHeight="1">
      <c r="A542" s="2">
        <v>56</v>
      </c>
      <c r="B542" s="2">
        <v>1900</v>
      </c>
      <c r="C542" s="1" t="s">
        <v>609</v>
      </c>
      <c r="D542" s="35">
        <v>991984</v>
      </c>
      <c r="E542" s="66">
        <v>0</v>
      </c>
      <c r="F542" s="7">
        <v>2464</v>
      </c>
      <c r="G542" s="66">
        <v>2525</v>
      </c>
      <c r="H542" s="63">
        <v>2.6320000000000001</v>
      </c>
      <c r="I542" s="65">
        <v>1626</v>
      </c>
      <c r="J542" s="73">
        <f t="shared" si="224"/>
        <v>0.64400000000000002</v>
      </c>
      <c r="K542" s="65">
        <v>158</v>
      </c>
      <c r="L542" s="65">
        <v>989</v>
      </c>
      <c r="M542" s="61">
        <v>213</v>
      </c>
      <c r="N542" s="41">
        <f t="shared" si="225"/>
        <v>15.975700000000002</v>
      </c>
      <c r="O542" s="41">
        <f t="shared" si="226"/>
        <v>21.536899999999999</v>
      </c>
      <c r="P542" s="3">
        <v>1835</v>
      </c>
      <c r="Q542" s="3">
        <v>1867</v>
      </c>
      <c r="R542" s="3">
        <v>1886</v>
      </c>
      <c r="S542" s="3">
        <v>2374</v>
      </c>
      <c r="T542" s="74">
        <v>2464</v>
      </c>
      <c r="U542" s="74">
        <f t="shared" si="227"/>
        <v>2464</v>
      </c>
      <c r="V542" s="42">
        <f t="shared" si="228"/>
        <v>0</v>
      </c>
      <c r="W542" s="68">
        <v>1156980</v>
      </c>
      <c r="X542" s="69">
        <v>898057</v>
      </c>
      <c r="Y542" s="8">
        <v>2.6279936432137911</v>
      </c>
      <c r="Z542" s="37">
        <f t="shared" si="229"/>
        <v>937.59739999999999</v>
      </c>
      <c r="AA542" s="65">
        <f t="shared" si="230"/>
        <v>0</v>
      </c>
      <c r="AB542" s="34">
        <f t="shared" si="231"/>
        <v>0.43202299999999999</v>
      </c>
      <c r="AC542" s="34">
        <f t="shared" si="232"/>
        <v>0.05</v>
      </c>
      <c r="AD542" s="65" t="str">
        <f t="shared" si="233"/>
        <v/>
      </c>
      <c r="AE542" s="65" t="str">
        <f t="shared" si="234"/>
        <v/>
      </c>
      <c r="AF542" s="65" t="str">
        <f t="shared" si="235"/>
        <v/>
      </c>
      <c r="AG542" s="65">
        <f t="shared" si="251"/>
        <v>588.10596602999999</v>
      </c>
      <c r="AH542" s="34" t="str">
        <f t="shared" si="236"/>
        <v/>
      </c>
      <c r="AI542" s="34">
        <f t="shared" si="237"/>
        <v>627.90529830150001</v>
      </c>
      <c r="AJ542" s="65" t="str">
        <f t="shared" si="238"/>
        <v/>
      </c>
      <c r="AK542" s="37">
        <f t="shared" si="239"/>
        <v>1</v>
      </c>
      <c r="AL542" s="14">
        <f t="shared" si="240"/>
        <v>627.91</v>
      </c>
      <c r="AM542" s="42">
        <f t="shared" si="241"/>
        <v>700.47</v>
      </c>
      <c r="AN542" s="60">
        <f t="shared" si="242"/>
        <v>1268845</v>
      </c>
      <c r="AO542" s="43">
        <f t="shared" si="243"/>
        <v>4.6442910472681925E-2</v>
      </c>
      <c r="AP542" s="66">
        <f t="shared" si="244"/>
        <v>12858.230636377191</v>
      </c>
      <c r="AQ542" s="18">
        <v>0</v>
      </c>
      <c r="AR542" s="66">
        <f t="shared" si="245"/>
        <v>1004842</v>
      </c>
      <c r="AS542" s="38">
        <f t="shared" si="246"/>
        <v>25250</v>
      </c>
      <c r="AT542" s="38">
        <f t="shared" si="247"/>
        <v>44902.850000000006</v>
      </c>
      <c r="AU542" s="66">
        <f t="shared" si="248"/>
        <v>966734</v>
      </c>
      <c r="AV542" s="20">
        <f t="shared" si="249"/>
        <v>1004842</v>
      </c>
      <c r="AX542" s="65">
        <f t="shared" si="250"/>
        <v>1</v>
      </c>
    </row>
    <row r="543" spans="1:50" ht="15" customHeight="1">
      <c r="A543" s="2">
        <v>56</v>
      </c>
      <c r="B543" s="2">
        <v>2000</v>
      </c>
      <c r="C543" s="1" t="s">
        <v>613</v>
      </c>
      <c r="D543" s="35">
        <v>600625</v>
      </c>
      <c r="E543" s="66">
        <v>0</v>
      </c>
      <c r="F543" s="7">
        <v>2985</v>
      </c>
      <c r="G543" s="66">
        <v>3388</v>
      </c>
      <c r="H543" s="63">
        <v>2.1379999999999999</v>
      </c>
      <c r="I543" s="65">
        <v>3834</v>
      </c>
      <c r="J543" s="73">
        <f t="shared" si="224"/>
        <v>1.1315999999999999</v>
      </c>
      <c r="K543" s="65">
        <v>230</v>
      </c>
      <c r="L543" s="65">
        <v>1606</v>
      </c>
      <c r="M543" s="61">
        <v>183</v>
      </c>
      <c r="N543" s="41">
        <f t="shared" si="225"/>
        <v>14.321300000000001</v>
      </c>
      <c r="O543" s="41">
        <f t="shared" si="226"/>
        <v>11.3948</v>
      </c>
      <c r="P543" s="3">
        <v>1933</v>
      </c>
      <c r="Q543" s="3">
        <v>2086</v>
      </c>
      <c r="R543" s="3">
        <v>2075</v>
      </c>
      <c r="S543" s="3">
        <v>2559</v>
      </c>
      <c r="T543" s="74">
        <v>2985</v>
      </c>
      <c r="U543" s="74">
        <f t="shared" si="227"/>
        <v>2985</v>
      </c>
      <c r="V543" s="42">
        <f t="shared" si="228"/>
        <v>0</v>
      </c>
      <c r="W543" s="68">
        <v>3380743</v>
      </c>
      <c r="X543" s="69">
        <v>1424266</v>
      </c>
      <c r="Y543" s="8">
        <v>3.180215120687818</v>
      </c>
      <c r="Z543" s="37">
        <f t="shared" si="229"/>
        <v>938.61569999999995</v>
      </c>
      <c r="AA543" s="65">
        <f t="shared" si="230"/>
        <v>0</v>
      </c>
      <c r="AB543" s="34">
        <f t="shared" si="231"/>
        <v>0.43202299999999999</v>
      </c>
      <c r="AC543" s="34" t="str">
        <f t="shared" si="232"/>
        <v/>
      </c>
      <c r="AD543" s="65" t="str">
        <f t="shared" si="233"/>
        <v/>
      </c>
      <c r="AE543" s="65" t="str">
        <f t="shared" si="234"/>
        <v/>
      </c>
      <c r="AF543" s="65" t="str">
        <f t="shared" si="235"/>
        <v/>
      </c>
      <c r="AG543" s="65">
        <f t="shared" si="251"/>
        <v>609.08930026999997</v>
      </c>
      <c r="AH543" s="34" t="str">
        <f t="shared" si="236"/>
        <v/>
      </c>
      <c r="AI543" s="34" t="str">
        <f t="shared" si="237"/>
        <v/>
      </c>
      <c r="AJ543" s="65" t="str">
        <f t="shared" si="238"/>
        <v/>
      </c>
      <c r="AK543" s="37" t="str">
        <f t="shared" si="239"/>
        <v/>
      </c>
      <c r="AL543" s="14">
        <f t="shared" si="240"/>
        <v>609.09</v>
      </c>
      <c r="AM543" s="42">
        <f t="shared" si="241"/>
        <v>679.47</v>
      </c>
      <c r="AN543" s="60">
        <f t="shared" si="242"/>
        <v>841486</v>
      </c>
      <c r="AO543" s="43">
        <f t="shared" si="243"/>
        <v>4.6442910472681925E-2</v>
      </c>
      <c r="AP543" s="66">
        <f t="shared" si="244"/>
        <v>11186.285859360642</v>
      </c>
      <c r="AQ543" s="18">
        <v>0</v>
      </c>
      <c r="AR543" s="66">
        <f t="shared" si="245"/>
        <v>611811</v>
      </c>
      <c r="AS543" s="38">
        <f t="shared" si="246"/>
        <v>33880</v>
      </c>
      <c r="AT543" s="38">
        <f t="shared" si="247"/>
        <v>71213.3</v>
      </c>
      <c r="AU543" s="66">
        <f t="shared" si="248"/>
        <v>566745</v>
      </c>
      <c r="AV543" s="20">
        <f t="shared" si="249"/>
        <v>611811</v>
      </c>
      <c r="AX543" s="65">
        <f t="shared" si="250"/>
        <v>1</v>
      </c>
    </row>
    <row r="544" spans="1:50" ht="15" customHeight="1">
      <c r="A544" s="2">
        <v>56</v>
      </c>
      <c r="B544" s="2">
        <v>2100</v>
      </c>
      <c r="C544" s="1" t="s">
        <v>650</v>
      </c>
      <c r="D544" s="35">
        <v>16852</v>
      </c>
      <c r="E544" s="66">
        <v>0</v>
      </c>
      <c r="F544" s="7">
        <v>96</v>
      </c>
      <c r="G544" s="66">
        <v>87</v>
      </c>
      <c r="H544" s="63">
        <v>2.2309999999999999</v>
      </c>
      <c r="I544" s="65">
        <v>11</v>
      </c>
      <c r="J544" s="73">
        <f t="shared" si="224"/>
        <v>0.12640000000000001</v>
      </c>
      <c r="K544" s="65">
        <v>5</v>
      </c>
      <c r="L544" s="65">
        <v>49</v>
      </c>
      <c r="M544" s="61">
        <v>14</v>
      </c>
      <c r="N544" s="41">
        <f t="shared" si="225"/>
        <v>10.2041</v>
      </c>
      <c r="O544" s="41">
        <f t="shared" si="226"/>
        <v>28.571400000000004</v>
      </c>
      <c r="P544" s="3">
        <v>102</v>
      </c>
      <c r="Q544" s="3">
        <v>132</v>
      </c>
      <c r="R544" s="3">
        <v>121</v>
      </c>
      <c r="S544" s="3">
        <v>124</v>
      </c>
      <c r="T544" s="75">
        <v>96</v>
      </c>
      <c r="U544" s="74">
        <f t="shared" si="227"/>
        <v>132</v>
      </c>
      <c r="V544" s="42">
        <f t="shared" si="228"/>
        <v>34.090000000000003</v>
      </c>
      <c r="W544" s="68">
        <v>39217</v>
      </c>
      <c r="X544" s="69">
        <v>10001</v>
      </c>
      <c r="Y544" s="8">
        <v>1.0052170125884754</v>
      </c>
      <c r="Z544" s="37">
        <f t="shared" si="229"/>
        <v>95.501800000000003</v>
      </c>
      <c r="AA544" s="65">
        <f t="shared" si="230"/>
        <v>0</v>
      </c>
      <c r="AB544" s="34">
        <f t="shared" si="231"/>
        <v>0.43202299999999999</v>
      </c>
      <c r="AC544" s="34" t="str">
        <f t="shared" si="232"/>
        <v/>
      </c>
      <c r="AD544" s="65" t="str">
        <f t="shared" si="233"/>
        <v/>
      </c>
      <c r="AE544" s="65">
        <f t="shared" si="234"/>
        <v>410</v>
      </c>
      <c r="AF544" s="65">
        <f t="shared" si="235"/>
        <v>410</v>
      </c>
      <c r="AG544" s="65">
        <f t="shared" si="251"/>
        <v>0</v>
      </c>
      <c r="AH544" s="34" t="str">
        <f t="shared" si="236"/>
        <v/>
      </c>
      <c r="AI544" s="34" t="str">
        <f t="shared" si="237"/>
        <v/>
      </c>
      <c r="AJ544" s="65" t="str">
        <f t="shared" si="238"/>
        <v/>
      </c>
      <c r="AK544" s="37" t="str">
        <f t="shared" si="239"/>
        <v/>
      </c>
      <c r="AL544" s="14">
        <f t="shared" si="240"/>
        <v>410</v>
      </c>
      <c r="AM544" s="42">
        <f t="shared" si="241"/>
        <v>457.38</v>
      </c>
      <c r="AN544" s="60">
        <f t="shared" si="242"/>
        <v>22849</v>
      </c>
      <c r="AO544" s="43">
        <f t="shared" si="243"/>
        <v>4.6442910472681925E-2</v>
      </c>
      <c r="AP544" s="66">
        <f t="shared" si="244"/>
        <v>278.51813410467349</v>
      </c>
      <c r="AQ544" s="18">
        <v>0</v>
      </c>
      <c r="AR544" s="66">
        <f t="shared" si="245"/>
        <v>17131</v>
      </c>
      <c r="AS544" s="38">
        <f t="shared" si="246"/>
        <v>870</v>
      </c>
      <c r="AT544" s="38">
        <f t="shared" si="247"/>
        <v>500.05</v>
      </c>
      <c r="AU544" s="66">
        <f t="shared" si="248"/>
        <v>16352</v>
      </c>
      <c r="AV544" s="20">
        <f t="shared" si="249"/>
        <v>17131</v>
      </c>
      <c r="AX544" s="65">
        <f t="shared" si="250"/>
        <v>1</v>
      </c>
    </row>
    <row r="545" spans="1:50" ht="15" customHeight="1">
      <c r="A545" s="2">
        <v>56</v>
      </c>
      <c r="B545" s="2">
        <v>2200</v>
      </c>
      <c r="C545" s="1" t="s">
        <v>773</v>
      </c>
      <c r="D545" s="35">
        <v>79322</v>
      </c>
      <c r="E545" s="66">
        <v>0</v>
      </c>
      <c r="F545" s="7">
        <v>341</v>
      </c>
      <c r="G545" s="66">
        <v>360</v>
      </c>
      <c r="H545" s="63">
        <v>2.13</v>
      </c>
      <c r="I545" s="65">
        <v>216</v>
      </c>
      <c r="J545" s="73">
        <f t="shared" si="224"/>
        <v>0.6</v>
      </c>
      <c r="K545" s="65">
        <v>74</v>
      </c>
      <c r="L545" s="65">
        <v>189</v>
      </c>
      <c r="M545" s="61">
        <v>42</v>
      </c>
      <c r="N545" s="41">
        <f t="shared" si="225"/>
        <v>39.153399999999998</v>
      </c>
      <c r="O545" s="41">
        <f t="shared" si="226"/>
        <v>22.222200000000001</v>
      </c>
      <c r="P545" s="3">
        <v>278</v>
      </c>
      <c r="Q545" s="3">
        <v>332</v>
      </c>
      <c r="R545" s="3">
        <v>284</v>
      </c>
      <c r="S545" s="3">
        <v>319</v>
      </c>
      <c r="T545" s="75">
        <v>341</v>
      </c>
      <c r="U545" s="74">
        <f t="shared" si="227"/>
        <v>341</v>
      </c>
      <c r="V545" s="42">
        <f t="shared" si="228"/>
        <v>0</v>
      </c>
      <c r="W545" s="68">
        <v>250495</v>
      </c>
      <c r="X545" s="69">
        <v>126350</v>
      </c>
      <c r="Y545" s="8">
        <v>0.57769688508209305</v>
      </c>
      <c r="Z545" s="37">
        <f t="shared" si="229"/>
        <v>590.27499999999998</v>
      </c>
      <c r="AA545" s="65">
        <f t="shared" si="230"/>
        <v>0</v>
      </c>
      <c r="AB545" s="34">
        <f t="shared" si="231"/>
        <v>0.43202299999999999</v>
      </c>
      <c r="AC545" s="34" t="str">
        <f t="shared" si="232"/>
        <v/>
      </c>
      <c r="AD545" s="65" t="str">
        <f t="shared" si="233"/>
        <v/>
      </c>
      <c r="AE545" s="65">
        <f t="shared" si="234"/>
        <v>505.42</v>
      </c>
      <c r="AF545" s="65">
        <f t="shared" si="235"/>
        <v>505.42</v>
      </c>
      <c r="AG545" s="65">
        <f t="shared" si="251"/>
        <v>0</v>
      </c>
      <c r="AH545" s="34" t="str">
        <f t="shared" si="236"/>
        <v/>
      </c>
      <c r="AI545" s="34" t="str">
        <f t="shared" si="237"/>
        <v/>
      </c>
      <c r="AJ545" s="65" t="str">
        <f t="shared" si="238"/>
        <v/>
      </c>
      <c r="AK545" s="37" t="str">
        <f t="shared" si="239"/>
        <v/>
      </c>
      <c r="AL545" s="14">
        <f t="shared" si="240"/>
        <v>505.42</v>
      </c>
      <c r="AM545" s="42">
        <f t="shared" si="241"/>
        <v>563.82000000000005</v>
      </c>
      <c r="AN545" s="60">
        <f t="shared" si="242"/>
        <v>94756</v>
      </c>
      <c r="AO545" s="43">
        <f t="shared" si="243"/>
        <v>4.6442910472681925E-2</v>
      </c>
      <c r="AP545" s="66">
        <f t="shared" si="244"/>
        <v>716.79988023537283</v>
      </c>
      <c r="AQ545" s="18">
        <v>0</v>
      </c>
      <c r="AR545" s="66">
        <f t="shared" si="245"/>
        <v>80039</v>
      </c>
      <c r="AS545" s="38">
        <f t="shared" si="246"/>
        <v>3600</v>
      </c>
      <c r="AT545" s="38">
        <f t="shared" si="247"/>
        <v>6317.5</v>
      </c>
      <c r="AU545" s="66">
        <f t="shared" si="248"/>
        <v>75722</v>
      </c>
      <c r="AV545" s="20">
        <f t="shared" si="249"/>
        <v>80039</v>
      </c>
      <c r="AX545" s="65">
        <f t="shared" si="250"/>
        <v>1</v>
      </c>
    </row>
    <row r="546" spans="1:50" ht="15" customHeight="1">
      <c r="A546" s="2">
        <v>56</v>
      </c>
      <c r="B546" s="2">
        <v>2300</v>
      </c>
      <c r="C546" s="1" t="s">
        <v>778</v>
      </c>
      <c r="D546" s="35">
        <v>36440</v>
      </c>
      <c r="E546" s="66">
        <v>0</v>
      </c>
      <c r="F546" s="7">
        <v>331</v>
      </c>
      <c r="G546" s="66">
        <v>363</v>
      </c>
      <c r="H546" s="63">
        <v>1.881</v>
      </c>
      <c r="I546" s="65">
        <v>145</v>
      </c>
      <c r="J546" s="73">
        <f t="shared" si="224"/>
        <v>0.39939999999999998</v>
      </c>
      <c r="K546" s="65">
        <v>52</v>
      </c>
      <c r="L546" s="65">
        <v>179</v>
      </c>
      <c r="M546" s="61">
        <v>34</v>
      </c>
      <c r="N546" s="41">
        <f t="shared" si="225"/>
        <v>29.0503</v>
      </c>
      <c r="O546" s="41">
        <f t="shared" si="226"/>
        <v>18.994399999999999</v>
      </c>
      <c r="P546" s="3">
        <v>281</v>
      </c>
      <c r="Q546" s="3">
        <v>287</v>
      </c>
      <c r="R546" s="3">
        <v>287</v>
      </c>
      <c r="S546" s="3">
        <v>311</v>
      </c>
      <c r="T546" s="75">
        <v>331</v>
      </c>
      <c r="U546" s="74">
        <f t="shared" si="227"/>
        <v>331</v>
      </c>
      <c r="V546" s="42">
        <f t="shared" si="228"/>
        <v>0</v>
      </c>
      <c r="W546" s="68">
        <v>341029</v>
      </c>
      <c r="X546" s="69">
        <v>211422</v>
      </c>
      <c r="Y546" s="8">
        <v>1.4973756635165878</v>
      </c>
      <c r="Z546" s="37">
        <f t="shared" si="229"/>
        <v>221.05340000000001</v>
      </c>
      <c r="AA546" s="65">
        <f t="shared" si="230"/>
        <v>0</v>
      </c>
      <c r="AB546" s="34">
        <f t="shared" si="231"/>
        <v>0.43202299999999999</v>
      </c>
      <c r="AC546" s="34" t="str">
        <f t="shared" si="232"/>
        <v/>
      </c>
      <c r="AD546" s="65" t="str">
        <f t="shared" si="233"/>
        <v/>
      </c>
      <c r="AE546" s="65">
        <f t="shared" si="234"/>
        <v>506.52100000000002</v>
      </c>
      <c r="AF546" s="65">
        <f t="shared" si="235"/>
        <v>506.52100000000002</v>
      </c>
      <c r="AG546" s="65">
        <f t="shared" si="251"/>
        <v>0</v>
      </c>
      <c r="AH546" s="34" t="str">
        <f t="shared" si="236"/>
        <v/>
      </c>
      <c r="AI546" s="34" t="str">
        <f t="shared" si="237"/>
        <v/>
      </c>
      <c r="AJ546" s="65" t="str">
        <f t="shared" si="238"/>
        <v/>
      </c>
      <c r="AK546" s="37" t="str">
        <f t="shared" si="239"/>
        <v/>
      </c>
      <c r="AL546" s="14">
        <f t="shared" si="240"/>
        <v>506.52</v>
      </c>
      <c r="AM546" s="42">
        <f t="shared" si="241"/>
        <v>565.04999999999995</v>
      </c>
      <c r="AN546" s="60">
        <f t="shared" si="242"/>
        <v>57781</v>
      </c>
      <c r="AO546" s="43">
        <f t="shared" si="243"/>
        <v>4.6442910472681925E-2</v>
      </c>
      <c r="AP546" s="66">
        <f t="shared" si="244"/>
        <v>991.138152397505</v>
      </c>
      <c r="AQ546" s="18">
        <v>0</v>
      </c>
      <c r="AR546" s="66">
        <f t="shared" si="245"/>
        <v>37431</v>
      </c>
      <c r="AS546" s="38">
        <f t="shared" si="246"/>
        <v>3630</v>
      </c>
      <c r="AT546" s="38">
        <f t="shared" si="247"/>
        <v>10571.1</v>
      </c>
      <c r="AU546" s="66">
        <f t="shared" si="248"/>
        <v>32810</v>
      </c>
      <c r="AV546" s="20">
        <f t="shared" si="249"/>
        <v>37431</v>
      </c>
      <c r="AX546" s="65">
        <f t="shared" si="250"/>
        <v>1</v>
      </c>
    </row>
    <row r="547" spans="1:50" ht="15" customHeight="1">
      <c r="A547" s="2">
        <v>56</v>
      </c>
      <c r="B547" s="2">
        <v>2400</v>
      </c>
      <c r="C547" s="1" t="s">
        <v>786</v>
      </c>
      <c r="D547" s="35">
        <v>10575</v>
      </c>
      <c r="E547" s="66">
        <v>0</v>
      </c>
      <c r="F547" s="7">
        <v>78</v>
      </c>
      <c r="G547" s="66">
        <v>69</v>
      </c>
      <c r="H547" s="63">
        <v>2.2999999999999998</v>
      </c>
      <c r="I547" s="65"/>
      <c r="J547" s="73">
        <f t="shared" si="224"/>
        <v>0</v>
      </c>
      <c r="K547" s="65">
        <v>13</v>
      </c>
      <c r="L547" s="65">
        <v>38</v>
      </c>
      <c r="M547" s="61">
        <v>11</v>
      </c>
      <c r="N547" s="41">
        <f t="shared" si="225"/>
        <v>34.210499999999996</v>
      </c>
      <c r="O547" s="41">
        <f t="shared" si="226"/>
        <v>28.947400000000002</v>
      </c>
      <c r="P547" s="3">
        <v>121</v>
      </c>
      <c r="Q547" s="3">
        <v>87</v>
      </c>
      <c r="R547" s="3">
        <v>84</v>
      </c>
      <c r="S547" s="3">
        <v>68</v>
      </c>
      <c r="T547" s="75">
        <v>78</v>
      </c>
      <c r="U547" s="74">
        <f t="shared" si="227"/>
        <v>121</v>
      </c>
      <c r="V547" s="42">
        <f t="shared" si="228"/>
        <v>42.98</v>
      </c>
      <c r="W547" s="68">
        <v>40547</v>
      </c>
      <c r="X547" s="69">
        <v>15001</v>
      </c>
      <c r="Y547" s="8">
        <v>1.3146412261369551</v>
      </c>
      <c r="Z547" s="37">
        <f t="shared" si="229"/>
        <v>59.331800000000001</v>
      </c>
      <c r="AA547" s="65">
        <f t="shared" si="230"/>
        <v>0</v>
      </c>
      <c r="AB547" s="34">
        <f t="shared" si="231"/>
        <v>0.43202299999999999</v>
      </c>
      <c r="AC547" s="34" t="str">
        <f t="shared" si="232"/>
        <v/>
      </c>
      <c r="AD547" s="65" t="str">
        <f t="shared" si="233"/>
        <v/>
      </c>
      <c r="AE547" s="65">
        <f t="shared" si="234"/>
        <v>410</v>
      </c>
      <c r="AF547" s="65">
        <f t="shared" si="235"/>
        <v>410</v>
      </c>
      <c r="AG547" s="65">
        <f t="shared" si="251"/>
        <v>0</v>
      </c>
      <c r="AH547" s="34" t="str">
        <f t="shared" si="236"/>
        <v/>
      </c>
      <c r="AI547" s="34" t="str">
        <f t="shared" si="237"/>
        <v/>
      </c>
      <c r="AJ547" s="65" t="str">
        <f t="shared" si="238"/>
        <v/>
      </c>
      <c r="AK547" s="37" t="str">
        <f t="shared" si="239"/>
        <v/>
      </c>
      <c r="AL547" s="14">
        <f t="shared" si="240"/>
        <v>410</v>
      </c>
      <c r="AM547" s="42">
        <f t="shared" si="241"/>
        <v>457.38</v>
      </c>
      <c r="AN547" s="60">
        <f t="shared" si="242"/>
        <v>14042</v>
      </c>
      <c r="AO547" s="43">
        <f t="shared" si="243"/>
        <v>4.6442910472681925E-2</v>
      </c>
      <c r="AP547" s="66">
        <f t="shared" si="244"/>
        <v>161.01757060878825</v>
      </c>
      <c r="AQ547" s="18">
        <v>0</v>
      </c>
      <c r="AR547" s="66">
        <f t="shared" si="245"/>
        <v>10736</v>
      </c>
      <c r="AS547" s="38">
        <f t="shared" si="246"/>
        <v>690</v>
      </c>
      <c r="AT547" s="38">
        <f t="shared" si="247"/>
        <v>750.05000000000007</v>
      </c>
      <c r="AU547" s="66">
        <f t="shared" si="248"/>
        <v>9885</v>
      </c>
      <c r="AV547" s="20">
        <f t="shared" si="249"/>
        <v>10736</v>
      </c>
      <c r="AX547" s="65">
        <f t="shared" si="250"/>
        <v>1</v>
      </c>
    </row>
    <row r="548" spans="1:50" ht="15" customHeight="1">
      <c r="A548" s="2">
        <v>56</v>
      </c>
      <c r="B548" s="2">
        <v>2600</v>
      </c>
      <c r="C548" s="1" t="s">
        <v>775</v>
      </c>
      <c r="D548" s="35">
        <v>7686</v>
      </c>
      <c r="E548" s="66">
        <v>0</v>
      </c>
      <c r="F548" s="7">
        <v>54</v>
      </c>
      <c r="G548" s="66">
        <v>54</v>
      </c>
      <c r="H548" s="63">
        <v>2</v>
      </c>
      <c r="I548" s="65">
        <v>13</v>
      </c>
      <c r="J548" s="73">
        <f t="shared" si="224"/>
        <v>0.2407</v>
      </c>
      <c r="K548" s="65">
        <v>24</v>
      </c>
      <c r="L548" s="65">
        <v>38</v>
      </c>
      <c r="M548" s="61">
        <v>4</v>
      </c>
      <c r="N548" s="41">
        <f t="shared" si="225"/>
        <v>63.157899999999998</v>
      </c>
      <c r="O548" s="41">
        <f t="shared" si="226"/>
        <v>10.526299999999999</v>
      </c>
      <c r="P548" s="3">
        <v>125</v>
      </c>
      <c r="Q548" s="3">
        <v>95</v>
      </c>
      <c r="R548" s="3">
        <v>73</v>
      </c>
      <c r="S548" s="3">
        <v>59</v>
      </c>
      <c r="T548" s="75">
        <v>54</v>
      </c>
      <c r="U548" s="74">
        <f t="shared" si="227"/>
        <v>125</v>
      </c>
      <c r="V548" s="42">
        <f t="shared" si="228"/>
        <v>56.8</v>
      </c>
      <c r="W548" s="68">
        <v>27408</v>
      </c>
      <c r="X548" s="69">
        <v>13998</v>
      </c>
      <c r="Y548" s="8">
        <v>0.72444351093518577</v>
      </c>
      <c r="Z548" s="37">
        <f t="shared" si="229"/>
        <v>74.540000000000006</v>
      </c>
      <c r="AA548" s="65">
        <f t="shared" si="230"/>
        <v>0</v>
      </c>
      <c r="AB548" s="34">
        <f t="shared" si="231"/>
        <v>0.43202299999999999</v>
      </c>
      <c r="AC548" s="34" t="str">
        <f t="shared" si="232"/>
        <v/>
      </c>
      <c r="AD548" s="65" t="str">
        <f t="shared" si="233"/>
        <v/>
      </c>
      <c r="AE548" s="65">
        <f t="shared" si="234"/>
        <v>410</v>
      </c>
      <c r="AF548" s="65">
        <f t="shared" si="235"/>
        <v>410</v>
      </c>
      <c r="AG548" s="65">
        <f t="shared" si="251"/>
        <v>0</v>
      </c>
      <c r="AH548" s="34" t="str">
        <f t="shared" si="236"/>
        <v/>
      </c>
      <c r="AI548" s="34" t="str">
        <f t="shared" si="237"/>
        <v/>
      </c>
      <c r="AJ548" s="65" t="str">
        <f t="shared" si="238"/>
        <v/>
      </c>
      <c r="AK548" s="37" t="str">
        <f t="shared" si="239"/>
        <v/>
      </c>
      <c r="AL548" s="14">
        <f t="shared" si="240"/>
        <v>410</v>
      </c>
      <c r="AM548" s="42">
        <f t="shared" si="241"/>
        <v>457.38</v>
      </c>
      <c r="AN548" s="60">
        <f t="shared" si="242"/>
        <v>12858</v>
      </c>
      <c r="AO548" s="43">
        <f t="shared" si="243"/>
        <v>4.6442910472681925E-2</v>
      </c>
      <c r="AP548" s="66">
        <f t="shared" si="244"/>
        <v>240.20273296471092</v>
      </c>
      <c r="AQ548" s="18">
        <v>0</v>
      </c>
      <c r="AR548" s="66">
        <f t="shared" si="245"/>
        <v>7926</v>
      </c>
      <c r="AS548" s="38">
        <f t="shared" si="246"/>
        <v>540</v>
      </c>
      <c r="AT548" s="38">
        <f t="shared" si="247"/>
        <v>699.90000000000009</v>
      </c>
      <c r="AU548" s="66">
        <f t="shared" si="248"/>
        <v>7146</v>
      </c>
      <c r="AV548" s="20">
        <f t="shared" si="249"/>
        <v>7926</v>
      </c>
      <c r="AX548" s="65">
        <f t="shared" si="250"/>
        <v>1</v>
      </c>
    </row>
    <row r="549" spans="1:50" ht="15" customHeight="1">
      <c r="A549" s="2">
        <v>57</v>
      </c>
      <c r="B549" s="2">
        <v>100</v>
      </c>
      <c r="C549" s="1" t="s">
        <v>306</v>
      </c>
      <c r="D549" s="35">
        <v>32842</v>
      </c>
      <c r="E549" s="66">
        <v>0</v>
      </c>
      <c r="F549" s="7">
        <v>132</v>
      </c>
      <c r="G549" s="66">
        <v>140</v>
      </c>
      <c r="H549" s="63">
        <v>2.1539999999999999</v>
      </c>
      <c r="I549" s="65"/>
      <c r="J549" s="73">
        <f t="shared" si="224"/>
        <v>0</v>
      </c>
      <c r="K549" s="65">
        <v>22</v>
      </c>
      <c r="L549" s="65">
        <v>86</v>
      </c>
      <c r="M549" s="61">
        <v>14</v>
      </c>
      <c r="N549" s="41">
        <f t="shared" si="225"/>
        <v>25.581399999999999</v>
      </c>
      <c r="O549" s="41">
        <f t="shared" si="226"/>
        <v>16.2791</v>
      </c>
      <c r="P549" s="3">
        <v>144</v>
      </c>
      <c r="Q549" s="3">
        <v>191</v>
      </c>
      <c r="R549" s="3">
        <v>115</v>
      </c>
      <c r="S549" s="3">
        <v>98</v>
      </c>
      <c r="T549" s="75">
        <v>132</v>
      </c>
      <c r="U549" s="74">
        <f t="shared" si="227"/>
        <v>191</v>
      </c>
      <c r="V549" s="42">
        <f t="shared" si="228"/>
        <v>26.7</v>
      </c>
      <c r="W549" s="68">
        <v>18409</v>
      </c>
      <c r="X549" s="69">
        <v>20996</v>
      </c>
      <c r="Y549" s="8">
        <v>0.18891091387296002</v>
      </c>
      <c r="Z549" s="37">
        <f t="shared" si="229"/>
        <v>698.74210000000005</v>
      </c>
      <c r="AA549" s="65">
        <f t="shared" si="230"/>
        <v>0</v>
      </c>
      <c r="AB549" s="34">
        <f t="shared" si="231"/>
        <v>0.43202299999999999</v>
      </c>
      <c r="AC549" s="34" t="str">
        <f t="shared" si="232"/>
        <v/>
      </c>
      <c r="AD549" s="65" t="str">
        <f t="shared" si="233"/>
        <v/>
      </c>
      <c r="AE549" s="65">
        <f t="shared" si="234"/>
        <v>424.68</v>
      </c>
      <c r="AF549" s="65">
        <f t="shared" si="235"/>
        <v>424.68</v>
      </c>
      <c r="AG549" s="65">
        <f t="shared" si="251"/>
        <v>0</v>
      </c>
      <c r="AH549" s="34" t="str">
        <f t="shared" si="236"/>
        <v/>
      </c>
      <c r="AI549" s="34" t="str">
        <f t="shared" si="237"/>
        <v/>
      </c>
      <c r="AJ549" s="65" t="str">
        <f t="shared" si="238"/>
        <v/>
      </c>
      <c r="AK549" s="37" t="str">
        <f t="shared" si="239"/>
        <v/>
      </c>
      <c r="AL549" s="14">
        <f t="shared" si="240"/>
        <v>424.68</v>
      </c>
      <c r="AM549" s="42">
        <f t="shared" si="241"/>
        <v>473.75</v>
      </c>
      <c r="AN549" s="60">
        <f t="shared" si="242"/>
        <v>58372</v>
      </c>
      <c r="AO549" s="43">
        <f t="shared" si="243"/>
        <v>4.6442910472681925E-2</v>
      </c>
      <c r="AP549" s="66">
        <f t="shared" si="244"/>
        <v>1185.6875043675695</v>
      </c>
      <c r="AQ549" s="18">
        <v>0</v>
      </c>
      <c r="AR549" s="66">
        <f t="shared" si="245"/>
        <v>34028</v>
      </c>
      <c r="AS549" s="38">
        <f t="shared" si="246"/>
        <v>1400</v>
      </c>
      <c r="AT549" s="38">
        <f t="shared" si="247"/>
        <v>1049.8</v>
      </c>
      <c r="AU549" s="66">
        <f t="shared" si="248"/>
        <v>31792</v>
      </c>
      <c r="AV549" s="20">
        <f t="shared" si="249"/>
        <v>34028</v>
      </c>
      <c r="AX549" s="65">
        <f t="shared" si="250"/>
        <v>1</v>
      </c>
    </row>
    <row r="550" spans="1:50" ht="15" customHeight="1">
      <c r="A550" s="2">
        <v>57</v>
      </c>
      <c r="B550" s="2">
        <v>500</v>
      </c>
      <c r="C550" s="1" t="s">
        <v>722</v>
      </c>
      <c r="D550" s="35">
        <v>70432</v>
      </c>
      <c r="E550" s="66">
        <v>0</v>
      </c>
      <c r="F550" s="7">
        <v>279</v>
      </c>
      <c r="G550" s="66">
        <v>270</v>
      </c>
      <c r="H550" s="63">
        <v>2.2130000000000001</v>
      </c>
      <c r="I550" s="65">
        <v>78</v>
      </c>
      <c r="J550" s="73">
        <f t="shared" si="224"/>
        <v>0.28889999999999999</v>
      </c>
      <c r="K550" s="65">
        <v>28</v>
      </c>
      <c r="L550" s="65">
        <v>109</v>
      </c>
      <c r="M550" s="61">
        <v>36</v>
      </c>
      <c r="N550" s="41">
        <f t="shared" si="225"/>
        <v>25.688100000000002</v>
      </c>
      <c r="O550" s="41">
        <f t="shared" si="226"/>
        <v>33.027499999999996</v>
      </c>
      <c r="P550" s="3">
        <v>337</v>
      </c>
      <c r="Q550" s="3">
        <v>388</v>
      </c>
      <c r="R550" s="3">
        <v>298</v>
      </c>
      <c r="S550" s="3">
        <v>272</v>
      </c>
      <c r="T550" s="75">
        <v>279</v>
      </c>
      <c r="U550" s="74">
        <f t="shared" si="227"/>
        <v>388</v>
      </c>
      <c r="V550" s="42">
        <f t="shared" si="228"/>
        <v>30.41</v>
      </c>
      <c r="W550" s="68">
        <v>158272</v>
      </c>
      <c r="X550" s="69">
        <v>47609</v>
      </c>
      <c r="Y550" s="8">
        <v>0.83546834966030725</v>
      </c>
      <c r="Z550" s="37">
        <f t="shared" si="229"/>
        <v>333.94439999999997</v>
      </c>
      <c r="AA550" s="65">
        <f t="shared" si="230"/>
        <v>0</v>
      </c>
      <c r="AB550" s="34">
        <f t="shared" si="231"/>
        <v>0.43202299999999999</v>
      </c>
      <c r="AC550" s="34" t="str">
        <f t="shared" si="232"/>
        <v/>
      </c>
      <c r="AD550" s="65" t="str">
        <f t="shared" si="233"/>
        <v/>
      </c>
      <c r="AE550" s="65">
        <f t="shared" si="234"/>
        <v>472.39</v>
      </c>
      <c r="AF550" s="65">
        <f t="shared" si="235"/>
        <v>472.39</v>
      </c>
      <c r="AG550" s="65">
        <f t="shared" si="251"/>
        <v>0</v>
      </c>
      <c r="AH550" s="34" t="str">
        <f t="shared" si="236"/>
        <v/>
      </c>
      <c r="AI550" s="34" t="str">
        <f t="shared" si="237"/>
        <v/>
      </c>
      <c r="AJ550" s="65" t="str">
        <f t="shared" si="238"/>
        <v/>
      </c>
      <c r="AK550" s="37" t="str">
        <f t="shared" si="239"/>
        <v/>
      </c>
      <c r="AL550" s="14">
        <f t="shared" si="240"/>
        <v>472.39</v>
      </c>
      <c r="AM550" s="42">
        <f t="shared" si="241"/>
        <v>526.98</v>
      </c>
      <c r="AN550" s="60">
        <f t="shared" si="242"/>
        <v>73907</v>
      </c>
      <c r="AO550" s="43">
        <f t="shared" si="243"/>
        <v>4.6442910472681925E-2</v>
      </c>
      <c r="AP550" s="66">
        <f t="shared" si="244"/>
        <v>161.3891138925697</v>
      </c>
      <c r="AQ550" s="18">
        <v>0</v>
      </c>
      <c r="AR550" s="66">
        <f t="shared" si="245"/>
        <v>70593</v>
      </c>
      <c r="AS550" s="38">
        <f t="shared" si="246"/>
        <v>2700</v>
      </c>
      <c r="AT550" s="38">
        <f t="shared" si="247"/>
        <v>2380.4500000000003</v>
      </c>
      <c r="AU550" s="66">
        <f t="shared" si="248"/>
        <v>68052</v>
      </c>
      <c r="AV550" s="20">
        <f t="shared" si="249"/>
        <v>70593</v>
      </c>
      <c r="AX550" s="65">
        <f t="shared" si="250"/>
        <v>1</v>
      </c>
    </row>
    <row r="551" spans="1:50" ht="15" customHeight="1">
      <c r="A551" s="2">
        <v>57</v>
      </c>
      <c r="B551" s="2">
        <v>600</v>
      </c>
      <c r="C551" s="1" t="s">
        <v>757</v>
      </c>
      <c r="D551" s="35">
        <v>3173095</v>
      </c>
      <c r="E551" s="66">
        <v>0</v>
      </c>
      <c r="F551" s="7">
        <v>8573</v>
      </c>
      <c r="G551" s="66">
        <v>8940</v>
      </c>
      <c r="H551" s="63">
        <v>2.153</v>
      </c>
      <c r="I551" s="65">
        <v>8969</v>
      </c>
      <c r="J551" s="73">
        <f t="shared" si="224"/>
        <v>1.0032000000000001</v>
      </c>
      <c r="K551" s="65">
        <v>965</v>
      </c>
      <c r="L551" s="65">
        <v>4184</v>
      </c>
      <c r="M551" s="61">
        <v>1342</v>
      </c>
      <c r="N551" s="41">
        <f t="shared" si="225"/>
        <v>23.0641</v>
      </c>
      <c r="O551" s="41">
        <f t="shared" si="226"/>
        <v>32.074599999999997</v>
      </c>
      <c r="P551" s="3">
        <v>8618</v>
      </c>
      <c r="Q551" s="3">
        <v>9105</v>
      </c>
      <c r="R551" s="3">
        <v>8010</v>
      </c>
      <c r="S551" s="3">
        <v>8410</v>
      </c>
      <c r="T551" s="74">
        <v>8573</v>
      </c>
      <c r="U551" s="74">
        <f t="shared" si="227"/>
        <v>9105</v>
      </c>
      <c r="V551" s="42">
        <f t="shared" si="228"/>
        <v>1.81</v>
      </c>
      <c r="W551" s="68">
        <v>5161212</v>
      </c>
      <c r="X551" s="69">
        <v>2186822</v>
      </c>
      <c r="Y551" s="8">
        <v>5.2113585082247482</v>
      </c>
      <c r="Z551" s="37">
        <f t="shared" si="229"/>
        <v>1645.0605</v>
      </c>
      <c r="AA551" s="65">
        <f t="shared" si="230"/>
        <v>0</v>
      </c>
      <c r="AB551" s="34">
        <f t="shared" si="231"/>
        <v>0.43202299999999999</v>
      </c>
      <c r="AC551" s="34" t="str">
        <f t="shared" si="232"/>
        <v/>
      </c>
      <c r="AD551" s="65" t="str">
        <f t="shared" si="233"/>
        <v/>
      </c>
      <c r="AE551" s="65" t="str">
        <f t="shared" si="234"/>
        <v/>
      </c>
      <c r="AF551" s="65" t="str">
        <f t="shared" si="235"/>
        <v/>
      </c>
      <c r="AG551" s="65">
        <f t="shared" si="251"/>
        <v>687.88110498999993</v>
      </c>
      <c r="AH551" s="34" t="str">
        <f t="shared" si="236"/>
        <v/>
      </c>
      <c r="AI551" s="34" t="str">
        <f t="shared" si="237"/>
        <v/>
      </c>
      <c r="AJ551" s="65" t="str">
        <f t="shared" si="238"/>
        <v/>
      </c>
      <c r="AK551" s="37" t="str">
        <f t="shared" si="239"/>
        <v/>
      </c>
      <c r="AL551" s="14">
        <f t="shared" si="240"/>
        <v>687.88</v>
      </c>
      <c r="AM551" s="42">
        <f t="shared" si="241"/>
        <v>767.37</v>
      </c>
      <c r="AN551" s="60">
        <f t="shared" si="242"/>
        <v>4630526</v>
      </c>
      <c r="AO551" s="43">
        <f t="shared" si="243"/>
        <v>4.6442910472681925E-2</v>
      </c>
      <c r="AP551" s="66">
        <f t="shared" si="244"/>
        <v>67687.337453111293</v>
      </c>
      <c r="AQ551" s="18">
        <v>0</v>
      </c>
      <c r="AR551" s="66">
        <f t="shared" si="245"/>
        <v>3240782</v>
      </c>
      <c r="AS551" s="38">
        <f t="shared" si="246"/>
        <v>89400</v>
      </c>
      <c r="AT551" s="38">
        <f t="shared" si="247"/>
        <v>109341.1</v>
      </c>
      <c r="AU551" s="66">
        <f t="shared" si="248"/>
        <v>3083695</v>
      </c>
      <c r="AV551" s="20">
        <f t="shared" si="249"/>
        <v>3240782</v>
      </c>
      <c r="AX551" s="65">
        <f t="shared" si="250"/>
        <v>1</v>
      </c>
    </row>
    <row r="552" spans="1:50" ht="15" customHeight="1">
      <c r="A552" s="2">
        <v>58</v>
      </c>
      <c r="B552" s="2">
        <v>100</v>
      </c>
      <c r="C552" s="1" t="s">
        <v>27</v>
      </c>
      <c r="D552" s="35">
        <v>86727</v>
      </c>
      <c r="E552" s="66">
        <v>0</v>
      </c>
      <c r="F552" s="7">
        <v>364</v>
      </c>
      <c r="G552" s="66">
        <v>349</v>
      </c>
      <c r="H552" s="63">
        <v>2.0529999999999999</v>
      </c>
      <c r="I552" s="65">
        <v>88</v>
      </c>
      <c r="J552" s="73">
        <f t="shared" si="224"/>
        <v>0.25209999999999999</v>
      </c>
      <c r="K552" s="65">
        <v>75</v>
      </c>
      <c r="L552" s="65">
        <v>203</v>
      </c>
      <c r="M552" s="61">
        <v>40</v>
      </c>
      <c r="N552" s="41">
        <f t="shared" si="225"/>
        <v>36.945799999999998</v>
      </c>
      <c r="O552" s="41">
        <f t="shared" si="226"/>
        <v>19.7044</v>
      </c>
      <c r="P552" s="3">
        <v>287</v>
      </c>
      <c r="Q552" s="3">
        <v>350</v>
      </c>
      <c r="R552" s="3">
        <v>343</v>
      </c>
      <c r="S552" s="3">
        <v>368</v>
      </c>
      <c r="T552" s="75">
        <v>364</v>
      </c>
      <c r="U552" s="74">
        <f t="shared" si="227"/>
        <v>368</v>
      </c>
      <c r="V552" s="42">
        <f t="shared" si="228"/>
        <v>5.16</v>
      </c>
      <c r="W552" s="68">
        <v>147601</v>
      </c>
      <c r="X552" s="69">
        <v>161976</v>
      </c>
      <c r="Y552" s="8">
        <v>1.2652170589207363</v>
      </c>
      <c r="Z552" s="37">
        <f t="shared" si="229"/>
        <v>287.6977</v>
      </c>
      <c r="AA552" s="65">
        <f t="shared" si="230"/>
        <v>0</v>
      </c>
      <c r="AB552" s="34">
        <f t="shared" si="231"/>
        <v>0.43202299999999999</v>
      </c>
      <c r="AC552" s="34" t="str">
        <f t="shared" si="232"/>
        <v/>
      </c>
      <c r="AD552" s="65" t="str">
        <f t="shared" si="233"/>
        <v/>
      </c>
      <c r="AE552" s="65">
        <f t="shared" si="234"/>
        <v>501.38299999999998</v>
      </c>
      <c r="AF552" s="65">
        <f t="shared" si="235"/>
        <v>501.38299999999998</v>
      </c>
      <c r="AG552" s="65">
        <f t="shared" si="251"/>
        <v>0</v>
      </c>
      <c r="AH552" s="34" t="str">
        <f t="shared" si="236"/>
        <v/>
      </c>
      <c r="AI552" s="34" t="str">
        <f t="shared" si="237"/>
        <v/>
      </c>
      <c r="AJ552" s="65" t="str">
        <f t="shared" si="238"/>
        <v/>
      </c>
      <c r="AK552" s="37" t="str">
        <f t="shared" si="239"/>
        <v/>
      </c>
      <c r="AL552" s="14">
        <f t="shared" si="240"/>
        <v>501.38</v>
      </c>
      <c r="AM552" s="42">
        <f t="shared" si="241"/>
        <v>559.30999999999995</v>
      </c>
      <c r="AN552" s="60">
        <f t="shared" si="242"/>
        <v>131432</v>
      </c>
      <c r="AO552" s="43">
        <f t="shared" si="243"/>
        <v>4.6442910472681925E-2</v>
      </c>
      <c r="AP552" s="66">
        <f t="shared" si="244"/>
        <v>2076.2303126812453</v>
      </c>
      <c r="AQ552" s="18">
        <v>0</v>
      </c>
      <c r="AR552" s="66">
        <f t="shared" si="245"/>
        <v>88803</v>
      </c>
      <c r="AS552" s="38">
        <f t="shared" si="246"/>
        <v>3490</v>
      </c>
      <c r="AT552" s="38">
        <f t="shared" si="247"/>
        <v>8098.8</v>
      </c>
      <c r="AU552" s="66">
        <f t="shared" si="248"/>
        <v>83237</v>
      </c>
      <c r="AV552" s="20">
        <f t="shared" si="249"/>
        <v>88803</v>
      </c>
      <c r="AX552" s="65">
        <f t="shared" si="250"/>
        <v>1</v>
      </c>
    </row>
    <row r="553" spans="1:50" ht="15" customHeight="1">
      <c r="A553" s="2">
        <v>58</v>
      </c>
      <c r="B553" s="2">
        <v>400</v>
      </c>
      <c r="C553" s="1" t="s">
        <v>92</v>
      </c>
      <c r="D553" s="35">
        <v>22963</v>
      </c>
      <c r="E553" s="66">
        <v>0</v>
      </c>
      <c r="F553" s="7">
        <v>139</v>
      </c>
      <c r="G553" s="66">
        <v>126</v>
      </c>
      <c r="H553" s="63">
        <v>2.7389999999999999</v>
      </c>
      <c r="I553" s="65">
        <v>34</v>
      </c>
      <c r="J553" s="73">
        <f t="shared" si="224"/>
        <v>0.26979999999999998</v>
      </c>
      <c r="K553" s="65">
        <v>15</v>
      </c>
      <c r="L553" s="65">
        <v>42</v>
      </c>
      <c r="M553" s="61">
        <v>9</v>
      </c>
      <c r="N553" s="41">
        <f t="shared" si="225"/>
        <v>35.714300000000001</v>
      </c>
      <c r="O553" s="41">
        <f t="shared" si="226"/>
        <v>21.428599999999999</v>
      </c>
      <c r="P553" s="3">
        <v>113</v>
      </c>
      <c r="Q553" s="3">
        <v>93</v>
      </c>
      <c r="R553" s="3">
        <v>125</v>
      </c>
      <c r="S553" s="3">
        <v>156</v>
      </c>
      <c r="T553" s="75">
        <v>139</v>
      </c>
      <c r="U553" s="74">
        <f t="shared" si="227"/>
        <v>156</v>
      </c>
      <c r="V553" s="42">
        <f t="shared" si="228"/>
        <v>19.23</v>
      </c>
      <c r="W553" s="68">
        <v>61602</v>
      </c>
      <c r="X553" s="69">
        <v>23772</v>
      </c>
      <c r="Y553" s="8">
        <v>1.0121768903948589</v>
      </c>
      <c r="Z553" s="37">
        <f t="shared" si="229"/>
        <v>137.3278</v>
      </c>
      <c r="AA553" s="65">
        <f t="shared" si="230"/>
        <v>0</v>
      </c>
      <c r="AB553" s="34">
        <f t="shared" si="231"/>
        <v>0.43202299999999999</v>
      </c>
      <c r="AC553" s="34" t="str">
        <f t="shared" si="232"/>
        <v/>
      </c>
      <c r="AD553" s="65" t="str">
        <f t="shared" si="233"/>
        <v/>
      </c>
      <c r="AE553" s="65">
        <f t="shared" si="234"/>
        <v>419.54199999999997</v>
      </c>
      <c r="AF553" s="65">
        <f t="shared" si="235"/>
        <v>419.54199999999997</v>
      </c>
      <c r="AG553" s="65">
        <f t="shared" si="251"/>
        <v>0</v>
      </c>
      <c r="AH553" s="34" t="str">
        <f t="shared" si="236"/>
        <v/>
      </c>
      <c r="AI553" s="34" t="str">
        <f t="shared" si="237"/>
        <v/>
      </c>
      <c r="AJ553" s="65" t="str">
        <f t="shared" si="238"/>
        <v/>
      </c>
      <c r="AK553" s="37" t="str">
        <f t="shared" si="239"/>
        <v/>
      </c>
      <c r="AL553" s="14">
        <f t="shared" si="240"/>
        <v>419.54</v>
      </c>
      <c r="AM553" s="42">
        <f t="shared" si="241"/>
        <v>468.02</v>
      </c>
      <c r="AN553" s="60">
        <f t="shared" si="242"/>
        <v>32357</v>
      </c>
      <c r="AO553" s="43">
        <f t="shared" si="243"/>
        <v>4.6442910472681925E-2</v>
      </c>
      <c r="AP553" s="66">
        <f t="shared" si="244"/>
        <v>436.284700980374</v>
      </c>
      <c r="AQ553" s="18">
        <v>0</v>
      </c>
      <c r="AR553" s="66">
        <f t="shared" si="245"/>
        <v>23399</v>
      </c>
      <c r="AS553" s="38">
        <f t="shared" si="246"/>
        <v>1260</v>
      </c>
      <c r="AT553" s="38">
        <f t="shared" si="247"/>
        <v>1188.6000000000001</v>
      </c>
      <c r="AU553" s="66">
        <f t="shared" si="248"/>
        <v>21774</v>
      </c>
      <c r="AV553" s="20">
        <f t="shared" si="249"/>
        <v>23399</v>
      </c>
      <c r="AX553" s="65">
        <f t="shared" si="250"/>
        <v>1</v>
      </c>
    </row>
    <row r="554" spans="1:50" ht="15" customHeight="1">
      <c r="A554" s="2">
        <v>58</v>
      </c>
      <c r="B554" s="2">
        <v>500</v>
      </c>
      <c r="C554" s="1" t="s">
        <v>103</v>
      </c>
      <c r="D554" s="35">
        <v>15060</v>
      </c>
      <c r="E554" s="66">
        <v>0</v>
      </c>
      <c r="F554" s="7">
        <v>102</v>
      </c>
      <c r="G554" s="66">
        <v>98</v>
      </c>
      <c r="H554" s="63">
        <v>2.3330000000000002</v>
      </c>
      <c r="I554" s="65">
        <v>79</v>
      </c>
      <c r="J554" s="73">
        <f t="shared" si="224"/>
        <v>0.80610000000000004</v>
      </c>
      <c r="K554" s="65">
        <v>9</v>
      </c>
      <c r="L554" s="65">
        <v>44</v>
      </c>
      <c r="M554" s="61">
        <v>5</v>
      </c>
      <c r="N554" s="41">
        <f t="shared" si="225"/>
        <v>20.454499999999999</v>
      </c>
      <c r="O554" s="41">
        <f t="shared" si="226"/>
        <v>11.3636</v>
      </c>
      <c r="P554" s="3">
        <v>130</v>
      </c>
      <c r="Q554" s="3">
        <v>130</v>
      </c>
      <c r="R554" s="3">
        <v>89</v>
      </c>
      <c r="S554" s="3">
        <v>102</v>
      </c>
      <c r="T554" s="75">
        <v>102</v>
      </c>
      <c r="U554" s="74">
        <f t="shared" si="227"/>
        <v>130</v>
      </c>
      <c r="V554" s="42">
        <f t="shared" si="228"/>
        <v>24.62</v>
      </c>
      <c r="W554" s="68">
        <v>88270</v>
      </c>
      <c r="X554" s="69">
        <v>35883</v>
      </c>
      <c r="Y554" s="8">
        <v>0.99835057150843942</v>
      </c>
      <c r="Z554" s="37">
        <f t="shared" si="229"/>
        <v>102.16849999999999</v>
      </c>
      <c r="AA554" s="65">
        <f t="shared" si="230"/>
        <v>0</v>
      </c>
      <c r="AB554" s="34">
        <f t="shared" si="231"/>
        <v>0.43202299999999999</v>
      </c>
      <c r="AC554" s="34" t="str">
        <f t="shared" si="232"/>
        <v/>
      </c>
      <c r="AD554" s="65" t="str">
        <f t="shared" si="233"/>
        <v/>
      </c>
      <c r="AE554" s="65">
        <f t="shared" si="234"/>
        <v>410</v>
      </c>
      <c r="AF554" s="65">
        <f t="shared" si="235"/>
        <v>410</v>
      </c>
      <c r="AG554" s="65">
        <f t="shared" si="251"/>
        <v>0</v>
      </c>
      <c r="AH554" s="34" t="str">
        <f t="shared" si="236"/>
        <v/>
      </c>
      <c r="AI554" s="34" t="str">
        <f t="shared" si="237"/>
        <v/>
      </c>
      <c r="AJ554" s="65" t="str">
        <f t="shared" si="238"/>
        <v/>
      </c>
      <c r="AK554" s="37" t="str">
        <f t="shared" si="239"/>
        <v/>
      </c>
      <c r="AL554" s="14">
        <f t="shared" si="240"/>
        <v>410</v>
      </c>
      <c r="AM554" s="42">
        <f t="shared" si="241"/>
        <v>457.38</v>
      </c>
      <c r="AN554" s="60">
        <f t="shared" si="242"/>
        <v>6689</v>
      </c>
      <c r="AO554" s="43">
        <f t="shared" si="243"/>
        <v>4.6442910472681925E-2</v>
      </c>
      <c r="AP554" s="66">
        <f t="shared" si="244"/>
        <v>-388.77360356682038</v>
      </c>
      <c r="AQ554" s="18">
        <v>0</v>
      </c>
      <c r="AR554" s="66">
        <f t="shared" si="245"/>
        <v>6689</v>
      </c>
      <c r="AS554" s="38">
        <f t="shared" si="246"/>
        <v>980</v>
      </c>
      <c r="AT554" s="38">
        <f t="shared" si="247"/>
        <v>1794.15</v>
      </c>
      <c r="AU554" s="66">
        <f t="shared" si="248"/>
        <v>14080</v>
      </c>
      <c r="AV554" s="20">
        <f t="shared" si="249"/>
        <v>14080</v>
      </c>
      <c r="AX554" s="65">
        <f t="shared" si="250"/>
        <v>1</v>
      </c>
    </row>
    <row r="555" spans="1:50" ht="15" customHeight="1">
      <c r="A555" s="2">
        <v>58</v>
      </c>
      <c r="B555" s="2">
        <v>700</v>
      </c>
      <c r="C555" s="1" t="s">
        <v>199</v>
      </c>
      <c r="D555" s="35">
        <v>632</v>
      </c>
      <c r="E555" s="66">
        <v>0</v>
      </c>
      <c r="F555" s="7">
        <v>35</v>
      </c>
      <c r="G555" s="66">
        <v>37</v>
      </c>
      <c r="H555" s="63">
        <v>2.3130000000000002</v>
      </c>
      <c r="I555" s="40">
        <v>0</v>
      </c>
      <c r="J555" s="73">
        <f t="shared" si="224"/>
        <v>0</v>
      </c>
      <c r="K555" s="65">
        <v>8</v>
      </c>
      <c r="L555" s="65">
        <v>27</v>
      </c>
      <c r="M555" s="61">
        <v>0</v>
      </c>
      <c r="N555" s="41">
        <f t="shared" si="225"/>
        <v>29.6296</v>
      </c>
      <c r="O555" s="41">
        <f t="shared" si="226"/>
        <v>0</v>
      </c>
      <c r="P555" s="3">
        <v>56</v>
      </c>
      <c r="Q555" s="3">
        <v>48</v>
      </c>
      <c r="R555" s="3">
        <v>36</v>
      </c>
      <c r="S555" s="3">
        <v>40</v>
      </c>
      <c r="T555" s="75">
        <v>35</v>
      </c>
      <c r="U555" s="74">
        <f t="shared" si="227"/>
        <v>56</v>
      </c>
      <c r="V555" s="42">
        <f t="shared" si="228"/>
        <v>33.93</v>
      </c>
      <c r="W555" s="68">
        <v>42016</v>
      </c>
      <c r="X555" s="69">
        <v>12257</v>
      </c>
      <c r="Y555" s="8">
        <v>1.3218084408113089</v>
      </c>
      <c r="Z555" s="37">
        <f t="shared" si="229"/>
        <v>26.478899999999999</v>
      </c>
      <c r="AA555" s="65">
        <f t="shared" si="230"/>
        <v>200</v>
      </c>
      <c r="AB555" s="34">
        <f t="shared" si="231"/>
        <v>0.43202299999999999</v>
      </c>
      <c r="AC555" s="34" t="str">
        <f t="shared" si="232"/>
        <v/>
      </c>
      <c r="AD555" s="65" t="str">
        <f t="shared" si="233"/>
        <v/>
      </c>
      <c r="AE555" s="65">
        <f t="shared" si="234"/>
        <v>610</v>
      </c>
      <c r="AF555" s="65">
        <f t="shared" si="235"/>
        <v>610</v>
      </c>
      <c r="AG555" s="65">
        <f t="shared" si="251"/>
        <v>0</v>
      </c>
      <c r="AH555" s="34" t="str">
        <f t="shared" si="236"/>
        <v/>
      </c>
      <c r="AI555" s="34" t="str">
        <f t="shared" si="237"/>
        <v/>
      </c>
      <c r="AJ555" s="65" t="str">
        <f t="shared" si="238"/>
        <v/>
      </c>
      <c r="AK555" s="37" t="str">
        <f t="shared" si="239"/>
        <v/>
      </c>
      <c r="AL555" s="14">
        <f t="shared" si="240"/>
        <v>610</v>
      </c>
      <c r="AM555" s="42">
        <f t="shared" si="241"/>
        <v>680.49</v>
      </c>
      <c r="AN555" s="60">
        <f t="shared" si="242"/>
        <v>7026</v>
      </c>
      <c r="AO555" s="43">
        <f t="shared" si="243"/>
        <v>4.6442910472681925E-2</v>
      </c>
      <c r="AP555" s="66">
        <f t="shared" si="244"/>
        <v>296.95596956232822</v>
      </c>
      <c r="AQ555" s="18">
        <v>0</v>
      </c>
      <c r="AR555" s="66">
        <f t="shared" si="245"/>
        <v>929</v>
      </c>
      <c r="AS555" s="38">
        <f t="shared" si="246"/>
        <v>370</v>
      </c>
      <c r="AT555" s="38">
        <f t="shared" si="247"/>
        <v>612.85</v>
      </c>
      <c r="AU555" s="66">
        <f t="shared" si="248"/>
        <v>262</v>
      </c>
      <c r="AV555" s="20">
        <f t="shared" si="249"/>
        <v>929</v>
      </c>
      <c r="AX555" s="65">
        <f t="shared" si="250"/>
        <v>1</v>
      </c>
    </row>
    <row r="556" spans="1:50" ht="15" customHeight="1">
      <c r="A556" s="2">
        <v>58</v>
      </c>
      <c r="B556" s="2">
        <v>900</v>
      </c>
      <c r="C556" s="1" t="s">
        <v>264</v>
      </c>
      <c r="D556" s="35">
        <v>46996</v>
      </c>
      <c r="E556" s="66">
        <v>0</v>
      </c>
      <c r="F556" s="7">
        <v>315</v>
      </c>
      <c r="G556" s="66">
        <v>306</v>
      </c>
      <c r="H556" s="63">
        <v>2.3010000000000002</v>
      </c>
      <c r="I556" s="65">
        <v>277</v>
      </c>
      <c r="J556" s="73">
        <f t="shared" si="224"/>
        <v>0.9052</v>
      </c>
      <c r="K556" s="65">
        <v>24</v>
      </c>
      <c r="L556" s="65">
        <v>155</v>
      </c>
      <c r="M556" s="61">
        <v>31</v>
      </c>
      <c r="N556" s="41">
        <f t="shared" si="225"/>
        <v>15.4839</v>
      </c>
      <c r="O556" s="41">
        <f t="shared" si="226"/>
        <v>20</v>
      </c>
      <c r="P556" s="3">
        <v>192</v>
      </c>
      <c r="Q556" s="3">
        <v>202</v>
      </c>
      <c r="R556" s="3">
        <v>242</v>
      </c>
      <c r="S556" s="3">
        <v>314</v>
      </c>
      <c r="T556" s="75">
        <v>315</v>
      </c>
      <c r="U556" s="74">
        <f t="shared" si="227"/>
        <v>315</v>
      </c>
      <c r="V556" s="42">
        <f t="shared" si="228"/>
        <v>2.86</v>
      </c>
      <c r="W556" s="68">
        <v>227117</v>
      </c>
      <c r="X556" s="69">
        <v>108241</v>
      </c>
      <c r="Y556" s="8">
        <v>2.9218482865557678</v>
      </c>
      <c r="Z556" s="37">
        <f t="shared" si="229"/>
        <v>107.8085</v>
      </c>
      <c r="AA556" s="65">
        <f t="shared" si="230"/>
        <v>0</v>
      </c>
      <c r="AB556" s="34">
        <f t="shared" si="231"/>
        <v>0.43202299999999999</v>
      </c>
      <c r="AC556" s="34" t="str">
        <f t="shared" si="232"/>
        <v/>
      </c>
      <c r="AD556" s="65" t="str">
        <f t="shared" si="233"/>
        <v/>
      </c>
      <c r="AE556" s="65">
        <f t="shared" si="234"/>
        <v>485.60199999999998</v>
      </c>
      <c r="AF556" s="65">
        <f t="shared" si="235"/>
        <v>485.60199999999998</v>
      </c>
      <c r="AG556" s="65">
        <f t="shared" si="251"/>
        <v>0</v>
      </c>
      <c r="AH556" s="34" t="str">
        <f t="shared" si="236"/>
        <v/>
      </c>
      <c r="AI556" s="34" t="str">
        <f t="shared" si="237"/>
        <v/>
      </c>
      <c r="AJ556" s="65" t="str">
        <f t="shared" si="238"/>
        <v/>
      </c>
      <c r="AK556" s="37" t="str">
        <f t="shared" si="239"/>
        <v/>
      </c>
      <c r="AL556" s="14">
        <f t="shared" si="240"/>
        <v>485.6</v>
      </c>
      <c r="AM556" s="42">
        <f t="shared" si="241"/>
        <v>541.71</v>
      </c>
      <c r="AN556" s="60">
        <f t="shared" si="242"/>
        <v>67643</v>
      </c>
      <c r="AO556" s="43">
        <f t="shared" si="243"/>
        <v>4.6442910472681925E-2</v>
      </c>
      <c r="AP556" s="66">
        <f t="shared" si="244"/>
        <v>958.90677252946375</v>
      </c>
      <c r="AQ556" s="18">
        <v>0</v>
      </c>
      <c r="AR556" s="66">
        <f t="shared" si="245"/>
        <v>47955</v>
      </c>
      <c r="AS556" s="38">
        <f t="shared" si="246"/>
        <v>3060</v>
      </c>
      <c r="AT556" s="38">
        <f t="shared" si="247"/>
        <v>5412.05</v>
      </c>
      <c r="AU556" s="66">
        <f t="shared" si="248"/>
        <v>43936</v>
      </c>
      <c r="AV556" s="20">
        <f t="shared" si="249"/>
        <v>47955</v>
      </c>
      <c r="AX556" s="65">
        <f t="shared" si="250"/>
        <v>1</v>
      </c>
    </row>
    <row r="557" spans="1:50" ht="15" customHeight="1">
      <c r="A557" s="2">
        <v>58</v>
      </c>
      <c r="B557" s="2">
        <v>1100</v>
      </c>
      <c r="C557" s="1" t="s">
        <v>355</v>
      </c>
      <c r="D557" s="35">
        <v>14768</v>
      </c>
      <c r="E557" s="66">
        <v>0</v>
      </c>
      <c r="F557" s="7">
        <v>71</v>
      </c>
      <c r="G557" s="66">
        <v>89</v>
      </c>
      <c r="H557" s="63">
        <v>2.472</v>
      </c>
      <c r="I557" s="65"/>
      <c r="J557" s="73">
        <f t="shared" si="224"/>
        <v>0</v>
      </c>
      <c r="K557" s="65">
        <v>23</v>
      </c>
      <c r="L557" s="65">
        <v>42</v>
      </c>
      <c r="M557" s="61">
        <v>0</v>
      </c>
      <c r="N557" s="41">
        <f t="shared" si="225"/>
        <v>54.761899999999997</v>
      </c>
      <c r="O557" s="41">
        <f t="shared" si="226"/>
        <v>0</v>
      </c>
      <c r="P557" s="3">
        <v>56</v>
      </c>
      <c r="Q557" s="3">
        <v>61</v>
      </c>
      <c r="R557" s="3">
        <v>78</v>
      </c>
      <c r="S557" s="3">
        <v>101</v>
      </c>
      <c r="T557" s="75">
        <v>71</v>
      </c>
      <c r="U557" s="74">
        <f t="shared" si="227"/>
        <v>101</v>
      </c>
      <c r="V557" s="42">
        <f t="shared" si="228"/>
        <v>11.88</v>
      </c>
      <c r="W557" s="68">
        <v>25550</v>
      </c>
      <c r="X557" s="69">
        <v>24188</v>
      </c>
      <c r="Y557" s="8">
        <v>0.28771214384004867</v>
      </c>
      <c r="Z557" s="37">
        <f t="shared" si="229"/>
        <v>246.77440000000001</v>
      </c>
      <c r="AA557" s="65">
        <f t="shared" si="230"/>
        <v>0</v>
      </c>
      <c r="AB557" s="34">
        <f t="shared" si="231"/>
        <v>0.43202299999999999</v>
      </c>
      <c r="AC557" s="34" t="str">
        <f t="shared" si="232"/>
        <v/>
      </c>
      <c r="AD557" s="65" t="str">
        <f t="shared" si="233"/>
        <v/>
      </c>
      <c r="AE557" s="65">
        <f t="shared" si="234"/>
        <v>410</v>
      </c>
      <c r="AF557" s="65">
        <f t="shared" si="235"/>
        <v>410</v>
      </c>
      <c r="AG557" s="65">
        <f t="shared" si="251"/>
        <v>0</v>
      </c>
      <c r="AH557" s="34" t="str">
        <f t="shared" si="236"/>
        <v/>
      </c>
      <c r="AI557" s="34" t="str">
        <f t="shared" si="237"/>
        <v/>
      </c>
      <c r="AJ557" s="65" t="str">
        <f t="shared" si="238"/>
        <v/>
      </c>
      <c r="AK557" s="37" t="str">
        <f t="shared" si="239"/>
        <v/>
      </c>
      <c r="AL557" s="14">
        <f t="shared" si="240"/>
        <v>410</v>
      </c>
      <c r="AM557" s="42">
        <f t="shared" si="241"/>
        <v>457.38</v>
      </c>
      <c r="AN557" s="60">
        <f t="shared" si="242"/>
        <v>29669</v>
      </c>
      <c r="AO557" s="43">
        <f t="shared" si="243"/>
        <v>4.6442910472681925E-2</v>
      </c>
      <c r="AP557" s="66">
        <f t="shared" si="244"/>
        <v>692.04580895343338</v>
      </c>
      <c r="AQ557" s="18">
        <v>0</v>
      </c>
      <c r="AR557" s="66">
        <f t="shared" si="245"/>
        <v>15460</v>
      </c>
      <c r="AS557" s="38">
        <f t="shared" si="246"/>
        <v>890</v>
      </c>
      <c r="AT557" s="38">
        <f t="shared" si="247"/>
        <v>1209.4000000000001</v>
      </c>
      <c r="AU557" s="66">
        <f t="shared" si="248"/>
        <v>13878</v>
      </c>
      <c r="AV557" s="20">
        <f t="shared" si="249"/>
        <v>15460</v>
      </c>
      <c r="AX557" s="65">
        <f t="shared" si="250"/>
        <v>1</v>
      </c>
    </row>
    <row r="558" spans="1:50" ht="15" customHeight="1">
      <c r="A558" s="2">
        <v>58</v>
      </c>
      <c r="B558" s="2">
        <v>1200</v>
      </c>
      <c r="C558" s="1" t="s">
        <v>365</v>
      </c>
      <c r="D558" s="35">
        <v>363543</v>
      </c>
      <c r="E558" s="66">
        <v>0</v>
      </c>
      <c r="F558" s="7">
        <v>1800</v>
      </c>
      <c r="G558" s="66">
        <v>1902</v>
      </c>
      <c r="H558" s="63">
        <v>2.3580000000000001</v>
      </c>
      <c r="I558" s="65">
        <v>2290</v>
      </c>
      <c r="J558" s="73">
        <f t="shared" si="224"/>
        <v>1.204</v>
      </c>
      <c r="K558" s="65">
        <v>97</v>
      </c>
      <c r="L558" s="65">
        <v>842</v>
      </c>
      <c r="M558" s="61">
        <v>217</v>
      </c>
      <c r="N558" s="41">
        <f t="shared" si="225"/>
        <v>11.520199999999999</v>
      </c>
      <c r="O558" s="41">
        <f t="shared" si="226"/>
        <v>25.772000000000002</v>
      </c>
      <c r="P558" s="3">
        <v>885</v>
      </c>
      <c r="Q558" s="3">
        <v>963</v>
      </c>
      <c r="R558" s="3">
        <v>946</v>
      </c>
      <c r="S558" s="3">
        <v>1291</v>
      </c>
      <c r="T558" s="74">
        <v>1800</v>
      </c>
      <c r="U558" s="74">
        <f t="shared" si="227"/>
        <v>1800</v>
      </c>
      <c r="V558" s="42">
        <f t="shared" si="228"/>
        <v>0</v>
      </c>
      <c r="W558" s="68">
        <v>1856482</v>
      </c>
      <c r="X558" s="69">
        <v>856093</v>
      </c>
      <c r="Y558" s="8">
        <v>3.8313494116575058</v>
      </c>
      <c r="Z558" s="37">
        <f t="shared" si="229"/>
        <v>469.80840000000001</v>
      </c>
      <c r="AA558" s="65">
        <f t="shared" si="230"/>
        <v>0</v>
      </c>
      <c r="AB558" s="34">
        <f t="shared" si="231"/>
        <v>0.43202299999999999</v>
      </c>
      <c r="AC558" s="34" t="str">
        <f t="shared" si="232"/>
        <v/>
      </c>
      <c r="AD558" s="65" t="str">
        <f t="shared" si="233"/>
        <v/>
      </c>
      <c r="AE558" s="65">
        <f t="shared" si="234"/>
        <v>1071.3339999999998</v>
      </c>
      <c r="AF558" s="65">
        <f t="shared" si="235"/>
        <v>630</v>
      </c>
      <c r="AG558" s="65">
        <f t="shared" si="251"/>
        <v>0</v>
      </c>
      <c r="AH558" s="34" t="str">
        <f t="shared" si="236"/>
        <v/>
      </c>
      <c r="AI558" s="34" t="str">
        <f t="shared" si="237"/>
        <v/>
      </c>
      <c r="AJ558" s="65" t="str">
        <f t="shared" si="238"/>
        <v/>
      </c>
      <c r="AK558" s="37" t="str">
        <f t="shared" si="239"/>
        <v/>
      </c>
      <c r="AL558" s="14">
        <f t="shared" si="240"/>
        <v>630</v>
      </c>
      <c r="AM558" s="42">
        <f t="shared" si="241"/>
        <v>702.8</v>
      </c>
      <c r="AN558" s="60">
        <f t="shared" si="242"/>
        <v>534683</v>
      </c>
      <c r="AO558" s="43">
        <f t="shared" si="243"/>
        <v>4.6442910472681925E-2</v>
      </c>
      <c r="AP558" s="66">
        <f t="shared" si="244"/>
        <v>7948.2396982947848</v>
      </c>
      <c r="AQ558" s="18">
        <v>0</v>
      </c>
      <c r="AR558" s="66">
        <f t="shared" si="245"/>
        <v>371491</v>
      </c>
      <c r="AS558" s="38">
        <f t="shared" si="246"/>
        <v>19020</v>
      </c>
      <c r="AT558" s="38">
        <f t="shared" si="247"/>
        <v>42804.65</v>
      </c>
      <c r="AU558" s="66">
        <f t="shared" si="248"/>
        <v>344523</v>
      </c>
      <c r="AV558" s="20">
        <f t="shared" si="249"/>
        <v>371491</v>
      </c>
      <c r="AX558" s="65">
        <f t="shared" si="250"/>
        <v>1</v>
      </c>
    </row>
    <row r="559" spans="1:50" ht="15" customHeight="1">
      <c r="A559" s="2">
        <v>58</v>
      </c>
      <c r="B559" s="2">
        <v>1300</v>
      </c>
      <c r="C559" s="1" t="s">
        <v>411</v>
      </c>
      <c r="D559" s="35">
        <v>6986</v>
      </c>
      <c r="E559" s="66">
        <v>0</v>
      </c>
      <c r="F559" s="7">
        <v>65</v>
      </c>
      <c r="G559" s="66">
        <v>64</v>
      </c>
      <c r="H559" s="63">
        <v>2.2069999999999999</v>
      </c>
      <c r="I559" s="65"/>
      <c r="J559" s="73">
        <f t="shared" si="224"/>
        <v>0</v>
      </c>
      <c r="K559" s="65">
        <v>7</v>
      </c>
      <c r="L559" s="65">
        <v>29</v>
      </c>
      <c r="M559" s="61">
        <v>18</v>
      </c>
      <c r="N559" s="41">
        <f t="shared" si="225"/>
        <v>24.137900000000002</v>
      </c>
      <c r="O559" s="41">
        <f t="shared" si="226"/>
        <v>62.068999999999996</v>
      </c>
      <c r="P559" s="3">
        <v>114</v>
      </c>
      <c r="Q559" s="3">
        <v>79</v>
      </c>
      <c r="R559" s="3">
        <v>56</v>
      </c>
      <c r="S559" s="3">
        <v>71</v>
      </c>
      <c r="T559" s="75">
        <v>65</v>
      </c>
      <c r="U559" s="74">
        <f t="shared" si="227"/>
        <v>114</v>
      </c>
      <c r="V559" s="42">
        <f t="shared" si="228"/>
        <v>43.86</v>
      </c>
      <c r="W559" s="68">
        <v>33096</v>
      </c>
      <c r="X559" s="69">
        <v>19595</v>
      </c>
      <c r="Y559" s="8">
        <v>1.0040969301788272</v>
      </c>
      <c r="Z559" s="37">
        <f t="shared" si="229"/>
        <v>64.734800000000007</v>
      </c>
      <c r="AA559" s="65">
        <f t="shared" si="230"/>
        <v>0</v>
      </c>
      <c r="AB559" s="34">
        <f t="shared" si="231"/>
        <v>0.43202299999999999</v>
      </c>
      <c r="AC559" s="34" t="str">
        <f t="shared" si="232"/>
        <v/>
      </c>
      <c r="AD559" s="65" t="str">
        <f t="shared" si="233"/>
        <v/>
      </c>
      <c r="AE559" s="65">
        <f t="shared" si="234"/>
        <v>410</v>
      </c>
      <c r="AF559" s="65">
        <f t="shared" si="235"/>
        <v>410</v>
      </c>
      <c r="AG559" s="65">
        <f t="shared" si="251"/>
        <v>0</v>
      </c>
      <c r="AH559" s="34" t="str">
        <f t="shared" si="236"/>
        <v/>
      </c>
      <c r="AI559" s="34" t="str">
        <f t="shared" si="237"/>
        <v/>
      </c>
      <c r="AJ559" s="65" t="str">
        <f t="shared" si="238"/>
        <v/>
      </c>
      <c r="AK559" s="37" t="str">
        <f t="shared" si="239"/>
        <v/>
      </c>
      <c r="AL559" s="14">
        <f t="shared" si="240"/>
        <v>410</v>
      </c>
      <c r="AM559" s="42">
        <f t="shared" si="241"/>
        <v>457.38</v>
      </c>
      <c r="AN559" s="60">
        <f t="shared" si="242"/>
        <v>14974</v>
      </c>
      <c r="AO559" s="43">
        <f t="shared" si="243"/>
        <v>4.6442910472681925E-2</v>
      </c>
      <c r="AP559" s="66">
        <f t="shared" si="244"/>
        <v>370.9859688557832</v>
      </c>
      <c r="AQ559" s="18">
        <v>0</v>
      </c>
      <c r="AR559" s="66">
        <f t="shared" si="245"/>
        <v>7357</v>
      </c>
      <c r="AS559" s="38">
        <f t="shared" si="246"/>
        <v>640</v>
      </c>
      <c r="AT559" s="38">
        <f t="shared" si="247"/>
        <v>979.75</v>
      </c>
      <c r="AU559" s="66">
        <f t="shared" si="248"/>
        <v>6346</v>
      </c>
      <c r="AV559" s="20">
        <f t="shared" si="249"/>
        <v>7357</v>
      </c>
      <c r="AX559" s="65">
        <f t="shared" si="250"/>
        <v>1</v>
      </c>
    </row>
    <row r="560" spans="1:50" ht="15" customHeight="1">
      <c r="A560" s="2">
        <v>58</v>
      </c>
      <c r="B560" s="2">
        <v>1700</v>
      </c>
      <c r="C560" s="1" t="s">
        <v>618</v>
      </c>
      <c r="D560" s="35">
        <v>692226</v>
      </c>
      <c r="E560" s="66">
        <v>0</v>
      </c>
      <c r="F560" s="7">
        <v>3123</v>
      </c>
      <c r="G560" s="66">
        <v>3261</v>
      </c>
      <c r="H560" s="63">
        <v>2.2069999999999999</v>
      </c>
      <c r="I560" s="65">
        <v>2369</v>
      </c>
      <c r="J560" s="73">
        <f t="shared" si="224"/>
        <v>0.72650000000000003</v>
      </c>
      <c r="K560" s="65">
        <v>288</v>
      </c>
      <c r="L560" s="65">
        <v>1588</v>
      </c>
      <c r="M560" s="61">
        <v>363</v>
      </c>
      <c r="N560" s="41">
        <f t="shared" si="225"/>
        <v>18.135999999999999</v>
      </c>
      <c r="O560" s="41">
        <f t="shared" si="226"/>
        <v>22.858899999999998</v>
      </c>
      <c r="P560" s="3">
        <v>2143</v>
      </c>
      <c r="Q560" s="3">
        <v>2489</v>
      </c>
      <c r="R560" s="3">
        <v>2613</v>
      </c>
      <c r="S560" s="3">
        <v>3043</v>
      </c>
      <c r="T560" s="74">
        <v>3123</v>
      </c>
      <c r="U560" s="74">
        <f t="shared" si="227"/>
        <v>3123</v>
      </c>
      <c r="V560" s="42">
        <f t="shared" si="228"/>
        <v>0</v>
      </c>
      <c r="W560" s="68">
        <v>2447584</v>
      </c>
      <c r="X560" s="69">
        <v>1470455</v>
      </c>
      <c r="Y560" s="8">
        <v>3.9048582464474739</v>
      </c>
      <c r="Z560" s="37">
        <f t="shared" si="229"/>
        <v>799.77300000000002</v>
      </c>
      <c r="AA560" s="65">
        <f t="shared" si="230"/>
        <v>0</v>
      </c>
      <c r="AB560" s="34">
        <f t="shared" si="231"/>
        <v>0.43202299999999999</v>
      </c>
      <c r="AC560" s="34" t="str">
        <f t="shared" si="232"/>
        <v/>
      </c>
      <c r="AD560" s="65" t="str">
        <f t="shared" si="233"/>
        <v/>
      </c>
      <c r="AE560" s="65" t="str">
        <f t="shared" si="234"/>
        <v/>
      </c>
      <c r="AF560" s="65" t="str">
        <f t="shared" si="235"/>
        <v/>
      </c>
      <c r="AG560" s="65">
        <f t="shared" si="251"/>
        <v>626.8713939999999</v>
      </c>
      <c r="AH560" s="34" t="str">
        <f t="shared" si="236"/>
        <v/>
      </c>
      <c r="AI560" s="34" t="str">
        <f t="shared" si="237"/>
        <v/>
      </c>
      <c r="AJ560" s="65" t="str">
        <f t="shared" si="238"/>
        <v/>
      </c>
      <c r="AK560" s="37" t="str">
        <f t="shared" si="239"/>
        <v/>
      </c>
      <c r="AL560" s="14">
        <f t="shared" si="240"/>
        <v>626.87</v>
      </c>
      <c r="AM560" s="42">
        <f t="shared" si="241"/>
        <v>699.31</v>
      </c>
      <c r="AN560" s="60">
        <f t="shared" si="242"/>
        <v>1223037</v>
      </c>
      <c r="AO560" s="43">
        <f t="shared" si="243"/>
        <v>4.6442910472681925E-2</v>
      </c>
      <c r="AP560" s="66">
        <f t="shared" si="244"/>
        <v>24652.407750914765</v>
      </c>
      <c r="AQ560" s="18">
        <v>0</v>
      </c>
      <c r="AR560" s="66">
        <f t="shared" si="245"/>
        <v>716878</v>
      </c>
      <c r="AS560" s="38">
        <f t="shared" si="246"/>
        <v>32610</v>
      </c>
      <c r="AT560" s="38">
        <f t="shared" si="247"/>
        <v>73522.75</v>
      </c>
      <c r="AU560" s="66">
        <f t="shared" si="248"/>
        <v>659616</v>
      </c>
      <c r="AV560" s="20">
        <f t="shared" si="249"/>
        <v>716878</v>
      </c>
      <c r="AX560" s="65">
        <f t="shared" si="250"/>
        <v>1</v>
      </c>
    </row>
    <row r="561" spans="1:50" ht="15" customHeight="1">
      <c r="A561" s="2">
        <v>58</v>
      </c>
      <c r="B561" s="2">
        <v>2000</v>
      </c>
      <c r="C561" s="1" t="s">
        <v>674</v>
      </c>
      <c r="D561" s="35">
        <v>18242</v>
      </c>
      <c r="E561" s="66">
        <v>0</v>
      </c>
      <c r="F561" s="7">
        <v>229</v>
      </c>
      <c r="G561" s="66">
        <v>223</v>
      </c>
      <c r="H561" s="63">
        <v>2.3980000000000001</v>
      </c>
      <c r="I561" s="65"/>
      <c r="J561" s="73">
        <f t="shared" si="224"/>
        <v>0</v>
      </c>
      <c r="K561" s="65">
        <v>6</v>
      </c>
      <c r="L561" s="65">
        <v>111</v>
      </c>
      <c r="M561" s="61">
        <v>21</v>
      </c>
      <c r="N561" s="41">
        <f t="shared" si="225"/>
        <v>5.4054000000000002</v>
      </c>
      <c r="O561" s="41">
        <f t="shared" si="226"/>
        <v>18.918900000000001</v>
      </c>
      <c r="P561" s="3">
        <v>123</v>
      </c>
      <c r="Q561" s="3">
        <v>185</v>
      </c>
      <c r="R561" s="3">
        <v>152</v>
      </c>
      <c r="S561" s="3">
        <v>196</v>
      </c>
      <c r="T561" s="75">
        <v>229</v>
      </c>
      <c r="U561" s="74">
        <f t="shared" si="227"/>
        <v>229</v>
      </c>
      <c r="V561" s="42">
        <f t="shared" si="228"/>
        <v>2.62</v>
      </c>
      <c r="W561" s="68">
        <v>122798</v>
      </c>
      <c r="X561" s="69">
        <v>42161</v>
      </c>
      <c r="Y561" s="8">
        <v>3.0252194218660473</v>
      </c>
      <c r="Z561" s="37">
        <f t="shared" si="229"/>
        <v>75.697000000000003</v>
      </c>
      <c r="AA561" s="65">
        <f t="shared" si="230"/>
        <v>0</v>
      </c>
      <c r="AB561" s="34">
        <f t="shared" si="231"/>
        <v>0.43202299999999999</v>
      </c>
      <c r="AC561" s="34" t="str">
        <f t="shared" si="232"/>
        <v/>
      </c>
      <c r="AD561" s="65" t="str">
        <f t="shared" si="233"/>
        <v/>
      </c>
      <c r="AE561" s="65">
        <f t="shared" si="234"/>
        <v>455.14100000000002</v>
      </c>
      <c r="AF561" s="65">
        <f t="shared" si="235"/>
        <v>455.14100000000002</v>
      </c>
      <c r="AG561" s="65">
        <f t="shared" si="251"/>
        <v>0</v>
      </c>
      <c r="AH561" s="34" t="str">
        <f t="shared" si="236"/>
        <v/>
      </c>
      <c r="AI561" s="34" t="str">
        <f t="shared" si="237"/>
        <v/>
      </c>
      <c r="AJ561" s="65" t="str">
        <f t="shared" si="238"/>
        <v/>
      </c>
      <c r="AK561" s="37" t="str">
        <f t="shared" si="239"/>
        <v/>
      </c>
      <c r="AL561" s="14">
        <f t="shared" si="240"/>
        <v>455.14</v>
      </c>
      <c r="AM561" s="42">
        <f t="shared" si="241"/>
        <v>507.73</v>
      </c>
      <c r="AN561" s="60">
        <f t="shared" si="242"/>
        <v>60172</v>
      </c>
      <c r="AO561" s="43">
        <f t="shared" si="243"/>
        <v>4.6442910472681925E-2</v>
      </c>
      <c r="AP561" s="66">
        <f t="shared" si="244"/>
        <v>1947.3512361195531</v>
      </c>
      <c r="AQ561" s="18">
        <v>0</v>
      </c>
      <c r="AR561" s="66">
        <f t="shared" si="245"/>
        <v>20189</v>
      </c>
      <c r="AS561" s="38">
        <f t="shared" si="246"/>
        <v>2230</v>
      </c>
      <c r="AT561" s="38">
        <f t="shared" si="247"/>
        <v>2108.0500000000002</v>
      </c>
      <c r="AU561" s="66">
        <f t="shared" si="248"/>
        <v>16134</v>
      </c>
      <c r="AV561" s="20">
        <f t="shared" si="249"/>
        <v>20189</v>
      </c>
      <c r="AX561" s="65">
        <f t="shared" si="250"/>
        <v>1</v>
      </c>
    </row>
    <row r="562" spans="1:50" ht="15" customHeight="1">
      <c r="A562" s="2">
        <v>58</v>
      </c>
      <c r="B562" s="2">
        <v>2100</v>
      </c>
      <c r="C562" s="1" t="s">
        <v>681</v>
      </c>
      <c r="D562" s="35">
        <v>1159677</v>
      </c>
      <c r="E562" s="66">
        <v>0</v>
      </c>
      <c r="F562" s="7">
        <v>2849</v>
      </c>
      <c r="G562" s="66">
        <v>2685</v>
      </c>
      <c r="H562" s="63">
        <v>2.3959999999999999</v>
      </c>
      <c r="I562" s="65">
        <v>927</v>
      </c>
      <c r="J562" s="73">
        <f t="shared" si="224"/>
        <v>0.3453</v>
      </c>
      <c r="K562" s="65">
        <v>146</v>
      </c>
      <c r="L562" s="65">
        <v>594</v>
      </c>
      <c r="M562" s="61">
        <v>130</v>
      </c>
      <c r="N562" s="41">
        <f t="shared" si="225"/>
        <v>24.5791</v>
      </c>
      <c r="O562" s="41">
        <f t="shared" si="226"/>
        <v>21.8855</v>
      </c>
      <c r="P562" s="3">
        <v>1641</v>
      </c>
      <c r="Q562" s="3">
        <v>1594</v>
      </c>
      <c r="R562" s="3">
        <v>2057</v>
      </c>
      <c r="S562" s="3">
        <v>1549</v>
      </c>
      <c r="T562" s="74">
        <v>2849</v>
      </c>
      <c r="U562" s="74">
        <f t="shared" si="227"/>
        <v>2849</v>
      </c>
      <c r="V562" s="42">
        <f t="shared" si="228"/>
        <v>5.76</v>
      </c>
      <c r="W562" s="68">
        <v>606630</v>
      </c>
      <c r="X562" s="69">
        <v>483828</v>
      </c>
      <c r="Y562" s="8">
        <v>5.42636182098141</v>
      </c>
      <c r="Z562" s="37">
        <f t="shared" si="229"/>
        <v>525.02949999999998</v>
      </c>
      <c r="AA562" s="65">
        <f t="shared" si="230"/>
        <v>0</v>
      </c>
      <c r="AB562" s="34">
        <f t="shared" si="231"/>
        <v>0.43202299999999999</v>
      </c>
      <c r="AC562" s="34">
        <f t="shared" si="232"/>
        <v>0.37</v>
      </c>
      <c r="AD562" s="65" t="str">
        <f t="shared" si="233"/>
        <v/>
      </c>
      <c r="AE562" s="65" t="str">
        <f t="shared" si="234"/>
        <v/>
      </c>
      <c r="AF562" s="65" t="str">
        <f t="shared" si="235"/>
        <v/>
      </c>
      <c r="AG562" s="65">
        <f t="shared" si="251"/>
        <v>745.30712088999985</v>
      </c>
      <c r="AH562" s="34" t="str">
        <f t="shared" si="236"/>
        <v/>
      </c>
      <c r="AI562" s="34">
        <f t="shared" si="237"/>
        <v>672.66363472929993</v>
      </c>
      <c r="AJ562" s="65" t="str">
        <f t="shared" si="238"/>
        <v/>
      </c>
      <c r="AK562" s="37">
        <f t="shared" si="239"/>
        <v>1</v>
      </c>
      <c r="AL562" s="14">
        <f t="shared" si="240"/>
        <v>672.66</v>
      </c>
      <c r="AM562" s="42">
        <f t="shared" si="241"/>
        <v>750.39</v>
      </c>
      <c r="AN562" s="60">
        <f t="shared" si="242"/>
        <v>1752719</v>
      </c>
      <c r="AO562" s="43">
        <f t="shared" si="243"/>
        <v>4.6442910472681925E-2</v>
      </c>
      <c r="AP562" s="66">
        <f t="shared" si="244"/>
        <v>27542.596512540233</v>
      </c>
      <c r="AQ562" s="18">
        <v>0</v>
      </c>
      <c r="AR562" s="66">
        <f t="shared" si="245"/>
        <v>1187220</v>
      </c>
      <c r="AS562" s="38">
        <f t="shared" si="246"/>
        <v>26850</v>
      </c>
      <c r="AT562" s="38">
        <f t="shared" si="247"/>
        <v>24191.4</v>
      </c>
      <c r="AU562" s="66">
        <f t="shared" si="248"/>
        <v>1135486</v>
      </c>
      <c r="AV562" s="20">
        <f t="shared" si="249"/>
        <v>1187220</v>
      </c>
      <c r="AX562" s="65">
        <f t="shared" si="250"/>
        <v>1</v>
      </c>
    </row>
    <row r="563" spans="1:50" ht="15" customHeight="1">
      <c r="A563" s="2">
        <v>58</v>
      </c>
      <c r="B563" s="2">
        <v>2200</v>
      </c>
      <c r="C563" s="1" t="s">
        <v>747</v>
      </c>
      <c r="D563" s="35">
        <v>61127</v>
      </c>
      <c r="E563" s="66">
        <v>0</v>
      </c>
      <c r="F563" s="7">
        <v>439</v>
      </c>
      <c r="G563" s="66">
        <v>427</v>
      </c>
      <c r="H563" s="63">
        <v>2.6040000000000001</v>
      </c>
      <c r="I563" s="65">
        <v>87</v>
      </c>
      <c r="J563" s="73">
        <f t="shared" si="224"/>
        <v>0.20369999999999999</v>
      </c>
      <c r="K563" s="65">
        <v>24</v>
      </c>
      <c r="L563" s="65">
        <v>233</v>
      </c>
      <c r="M563" s="61">
        <v>31</v>
      </c>
      <c r="N563" s="41">
        <f t="shared" si="225"/>
        <v>10.3004</v>
      </c>
      <c r="O563" s="41">
        <f t="shared" si="226"/>
        <v>13.3047</v>
      </c>
      <c r="P563" s="3">
        <v>167</v>
      </c>
      <c r="Q563" s="3">
        <v>222</v>
      </c>
      <c r="R563" s="3">
        <v>230</v>
      </c>
      <c r="S563" s="3">
        <v>347</v>
      </c>
      <c r="T563" s="75">
        <v>439</v>
      </c>
      <c r="U563" s="74">
        <f t="shared" si="227"/>
        <v>439</v>
      </c>
      <c r="V563" s="42">
        <f t="shared" si="228"/>
        <v>2.73</v>
      </c>
      <c r="W563" s="68">
        <v>272045</v>
      </c>
      <c r="X563" s="69">
        <v>197995</v>
      </c>
      <c r="Y563" s="8">
        <v>3.6879128397506089</v>
      </c>
      <c r="Z563" s="37">
        <f t="shared" si="229"/>
        <v>119.03749999999999</v>
      </c>
      <c r="AA563" s="65">
        <f t="shared" si="230"/>
        <v>0</v>
      </c>
      <c r="AB563" s="34">
        <f t="shared" si="231"/>
        <v>0.43202299999999999</v>
      </c>
      <c r="AC563" s="34" t="str">
        <f t="shared" si="232"/>
        <v/>
      </c>
      <c r="AD563" s="65" t="str">
        <f t="shared" si="233"/>
        <v/>
      </c>
      <c r="AE563" s="65">
        <f t="shared" si="234"/>
        <v>530.00900000000001</v>
      </c>
      <c r="AF563" s="65">
        <f t="shared" si="235"/>
        <v>530.00900000000001</v>
      </c>
      <c r="AG563" s="65">
        <f t="shared" si="251"/>
        <v>0</v>
      </c>
      <c r="AH563" s="34" t="str">
        <f t="shared" si="236"/>
        <v/>
      </c>
      <c r="AI563" s="34" t="str">
        <f t="shared" si="237"/>
        <v/>
      </c>
      <c r="AJ563" s="65" t="str">
        <f t="shared" si="238"/>
        <v/>
      </c>
      <c r="AK563" s="37" t="str">
        <f t="shared" si="239"/>
        <v/>
      </c>
      <c r="AL563" s="14">
        <f t="shared" si="240"/>
        <v>530.01</v>
      </c>
      <c r="AM563" s="42">
        <f t="shared" si="241"/>
        <v>591.25</v>
      </c>
      <c r="AN563" s="60">
        <f t="shared" si="242"/>
        <v>134934</v>
      </c>
      <c r="AO563" s="43">
        <f t="shared" si="243"/>
        <v>4.6442910472681925E-2</v>
      </c>
      <c r="AP563" s="66">
        <f t="shared" si="244"/>
        <v>3427.8118932572347</v>
      </c>
      <c r="AQ563" s="18">
        <v>0</v>
      </c>
      <c r="AR563" s="66">
        <f t="shared" si="245"/>
        <v>64555</v>
      </c>
      <c r="AS563" s="38">
        <f t="shared" si="246"/>
        <v>4270</v>
      </c>
      <c r="AT563" s="38">
        <f t="shared" si="247"/>
        <v>9899.75</v>
      </c>
      <c r="AU563" s="66">
        <f t="shared" si="248"/>
        <v>56857</v>
      </c>
      <c r="AV563" s="20">
        <f t="shared" si="249"/>
        <v>64555</v>
      </c>
      <c r="AX563" s="65">
        <f t="shared" si="250"/>
        <v>1</v>
      </c>
    </row>
    <row r="564" spans="1:50" ht="15" customHeight="1">
      <c r="A564" s="2">
        <v>58</v>
      </c>
      <c r="B564" s="2">
        <v>2300</v>
      </c>
      <c r="C564" s="1" t="s">
        <v>827</v>
      </c>
      <c r="D564" s="35">
        <v>69113</v>
      </c>
      <c r="E564" s="66">
        <v>0</v>
      </c>
      <c r="F564" s="7">
        <v>415</v>
      </c>
      <c r="G564" s="66">
        <v>395</v>
      </c>
      <c r="H564" s="63">
        <v>2.3239999999999998</v>
      </c>
      <c r="I564" s="65">
        <v>218</v>
      </c>
      <c r="J564" s="73">
        <f t="shared" si="224"/>
        <v>0.55189999999999995</v>
      </c>
      <c r="K564" s="65">
        <v>42</v>
      </c>
      <c r="L564" s="65">
        <v>225</v>
      </c>
      <c r="M564" s="61">
        <v>48</v>
      </c>
      <c r="N564" s="41">
        <f t="shared" si="225"/>
        <v>18.666699999999999</v>
      </c>
      <c r="O564" s="41">
        <f t="shared" si="226"/>
        <v>21.333300000000001</v>
      </c>
      <c r="P564" s="3">
        <v>331</v>
      </c>
      <c r="Q564" s="3">
        <v>303</v>
      </c>
      <c r="R564" s="3">
        <v>284</v>
      </c>
      <c r="S564" s="3">
        <v>309</v>
      </c>
      <c r="T564" s="75">
        <v>415</v>
      </c>
      <c r="U564" s="74">
        <f t="shared" si="227"/>
        <v>415</v>
      </c>
      <c r="V564" s="42">
        <f t="shared" si="228"/>
        <v>4.82</v>
      </c>
      <c r="W564" s="68">
        <v>258456</v>
      </c>
      <c r="X564" s="69">
        <v>95001</v>
      </c>
      <c r="Y564" s="8">
        <v>1.8534526028692024</v>
      </c>
      <c r="Z564" s="37">
        <f t="shared" si="229"/>
        <v>223.90649999999999</v>
      </c>
      <c r="AA564" s="65">
        <f t="shared" si="230"/>
        <v>0</v>
      </c>
      <c r="AB564" s="34">
        <f t="shared" si="231"/>
        <v>0.43202299999999999</v>
      </c>
      <c r="AC564" s="34" t="str">
        <f t="shared" si="232"/>
        <v/>
      </c>
      <c r="AD564" s="65" t="str">
        <f t="shared" si="233"/>
        <v/>
      </c>
      <c r="AE564" s="65">
        <f t="shared" si="234"/>
        <v>518.26499999999999</v>
      </c>
      <c r="AF564" s="65">
        <f t="shared" si="235"/>
        <v>518.26499999999999</v>
      </c>
      <c r="AG564" s="65">
        <f t="shared" si="251"/>
        <v>0</v>
      </c>
      <c r="AH564" s="34" t="str">
        <f t="shared" si="236"/>
        <v/>
      </c>
      <c r="AI564" s="34" t="str">
        <f t="shared" si="237"/>
        <v/>
      </c>
      <c r="AJ564" s="65" t="str">
        <f t="shared" si="238"/>
        <v/>
      </c>
      <c r="AK564" s="37" t="str">
        <f t="shared" si="239"/>
        <v/>
      </c>
      <c r="AL564" s="14">
        <f t="shared" si="240"/>
        <v>518.27</v>
      </c>
      <c r="AM564" s="42">
        <f t="shared" si="241"/>
        <v>578.16</v>
      </c>
      <c r="AN564" s="60">
        <f t="shared" si="242"/>
        <v>116714</v>
      </c>
      <c r="AO564" s="43">
        <f t="shared" si="243"/>
        <v>4.6442910472681925E-2</v>
      </c>
      <c r="AP564" s="66">
        <f t="shared" si="244"/>
        <v>2210.7289814101323</v>
      </c>
      <c r="AQ564" s="18">
        <v>0</v>
      </c>
      <c r="AR564" s="66">
        <f t="shared" si="245"/>
        <v>71324</v>
      </c>
      <c r="AS564" s="38">
        <f t="shared" si="246"/>
        <v>3950</v>
      </c>
      <c r="AT564" s="38">
        <f t="shared" si="247"/>
        <v>4750.05</v>
      </c>
      <c r="AU564" s="66">
        <f t="shared" si="248"/>
        <v>65163</v>
      </c>
      <c r="AV564" s="20">
        <f t="shared" si="249"/>
        <v>71324</v>
      </c>
      <c r="AX564" s="65">
        <f t="shared" si="250"/>
        <v>1</v>
      </c>
    </row>
    <row r="565" spans="1:50" ht="15" customHeight="1">
      <c r="A565" s="2">
        <v>58</v>
      </c>
      <c r="B565" s="2">
        <v>2400</v>
      </c>
      <c r="C565" s="1" t="s">
        <v>654</v>
      </c>
      <c r="D565" s="35">
        <v>272294</v>
      </c>
      <c r="E565" s="66">
        <v>0</v>
      </c>
      <c r="F565" s="7">
        <v>1628</v>
      </c>
      <c r="G565" s="66">
        <v>1634</v>
      </c>
      <c r="H565" s="63">
        <v>2.7149999999999999</v>
      </c>
      <c r="I565" s="65">
        <v>130</v>
      </c>
      <c r="J565" s="73">
        <f t="shared" si="224"/>
        <v>7.9600000000000004E-2</v>
      </c>
      <c r="K565" s="65">
        <v>118</v>
      </c>
      <c r="L565" s="65">
        <v>635</v>
      </c>
      <c r="M565" s="61">
        <v>68</v>
      </c>
      <c r="N565" s="41">
        <f t="shared" si="225"/>
        <v>18.582699999999999</v>
      </c>
      <c r="O565" s="41">
        <f t="shared" si="226"/>
        <v>10.7087</v>
      </c>
      <c r="P565" s="3">
        <v>0</v>
      </c>
      <c r="Q565" s="3">
        <v>890</v>
      </c>
      <c r="R565" s="3">
        <v>1040</v>
      </c>
      <c r="S565" s="3">
        <v>1119</v>
      </c>
      <c r="T565" s="74">
        <v>1628</v>
      </c>
      <c r="U565" s="74">
        <f t="shared" si="227"/>
        <v>1628</v>
      </c>
      <c r="V565" s="42">
        <f t="shared" si="228"/>
        <v>0</v>
      </c>
      <c r="W565" s="68">
        <v>1265266</v>
      </c>
      <c r="X565" s="69">
        <v>193085</v>
      </c>
      <c r="Y565" s="8">
        <v>43.314941999731275</v>
      </c>
      <c r="Z565" s="37">
        <f t="shared" si="229"/>
        <v>37.5852</v>
      </c>
      <c r="AA565" s="65">
        <f t="shared" si="230"/>
        <v>0</v>
      </c>
      <c r="AB565" s="34">
        <f t="shared" si="231"/>
        <v>0.43202299999999999</v>
      </c>
      <c r="AC565" s="34" t="str">
        <f t="shared" si="232"/>
        <v/>
      </c>
      <c r="AD565" s="65" t="str">
        <f t="shared" si="233"/>
        <v/>
      </c>
      <c r="AE565" s="65">
        <f t="shared" si="234"/>
        <v>972.97799999999995</v>
      </c>
      <c r="AF565" s="65">
        <f t="shared" si="235"/>
        <v>630</v>
      </c>
      <c r="AG565" s="65">
        <f t="shared" si="251"/>
        <v>0</v>
      </c>
      <c r="AH565" s="34" t="str">
        <f t="shared" si="236"/>
        <v/>
      </c>
      <c r="AI565" s="34" t="str">
        <f t="shared" si="237"/>
        <v/>
      </c>
      <c r="AJ565" s="65" t="str">
        <f t="shared" si="238"/>
        <v/>
      </c>
      <c r="AK565" s="37" t="str">
        <f t="shared" si="239"/>
        <v/>
      </c>
      <c r="AL565" s="14">
        <f t="shared" si="240"/>
        <v>630</v>
      </c>
      <c r="AM565" s="42">
        <f t="shared" si="241"/>
        <v>702.8</v>
      </c>
      <c r="AN565" s="60">
        <f t="shared" si="242"/>
        <v>601751</v>
      </c>
      <c r="AO565" s="43">
        <f t="shared" si="243"/>
        <v>4.6442910472681925E-2</v>
      </c>
      <c r="AP565" s="66">
        <f t="shared" si="244"/>
        <v>15300.94195559837</v>
      </c>
      <c r="AQ565" s="18">
        <v>0</v>
      </c>
      <c r="AR565" s="66">
        <f t="shared" si="245"/>
        <v>287595</v>
      </c>
      <c r="AS565" s="38">
        <f t="shared" si="246"/>
        <v>16340</v>
      </c>
      <c r="AT565" s="38">
        <f t="shared" si="247"/>
        <v>9654.25</v>
      </c>
      <c r="AU565" s="66">
        <f t="shared" si="248"/>
        <v>262640</v>
      </c>
      <c r="AV565" s="20">
        <f t="shared" si="249"/>
        <v>287595</v>
      </c>
      <c r="AX565" s="65">
        <f t="shared" si="250"/>
        <v>1</v>
      </c>
    </row>
    <row r="566" spans="1:50" ht="15" customHeight="1">
      <c r="A566" s="2">
        <v>59</v>
      </c>
      <c r="B566" s="2">
        <v>100</v>
      </c>
      <c r="C566" s="1" t="s">
        <v>226</v>
      </c>
      <c r="D566" s="35">
        <v>360425</v>
      </c>
      <c r="E566" s="66">
        <v>0</v>
      </c>
      <c r="F566" s="7">
        <v>1189</v>
      </c>
      <c r="G566" s="66">
        <v>1122</v>
      </c>
      <c r="H566" s="63">
        <v>2.198</v>
      </c>
      <c r="I566" s="65">
        <v>611</v>
      </c>
      <c r="J566" s="73">
        <f t="shared" si="224"/>
        <v>0.54459999999999997</v>
      </c>
      <c r="K566" s="65">
        <v>154</v>
      </c>
      <c r="L566" s="65">
        <v>601</v>
      </c>
      <c r="M566" s="61">
        <v>238</v>
      </c>
      <c r="N566" s="41">
        <f t="shared" si="225"/>
        <v>25.624000000000002</v>
      </c>
      <c r="O566" s="41">
        <f t="shared" si="226"/>
        <v>39.600700000000003</v>
      </c>
      <c r="P566" s="3">
        <v>1119</v>
      </c>
      <c r="Q566" s="3">
        <v>1123</v>
      </c>
      <c r="R566" s="3">
        <v>1106</v>
      </c>
      <c r="S566" s="3">
        <v>1033</v>
      </c>
      <c r="T566" s="74">
        <v>1189</v>
      </c>
      <c r="U566" s="74">
        <f t="shared" si="227"/>
        <v>1189</v>
      </c>
      <c r="V566" s="42">
        <f t="shared" si="228"/>
        <v>5.63</v>
      </c>
      <c r="W566" s="68">
        <v>699863</v>
      </c>
      <c r="X566" s="69">
        <v>408801</v>
      </c>
      <c r="Y566" s="8">
        <v>1.1628243065218835</v>
      </c>
      <c r="Z566" s="37">
        <f t="shared" si="229"/>
        <v>1022.5104</v>
      </c>
      <c r="AA566" s="65">
        <f t="shared" si="230"/>
        <v>0</v>
      </c>
      <c r="AB566" s="34">
        <f t="shared" si="231"/>
        <v>0.43202299999999999</v>
      </c>
      <c r="AC566" s="34" t="str">
        <f t="shared" si="232"/>
        <v/>
      </c>
      <c r="AD566" s="65" t="str">
        <f t="shared" si="233"/>
        <v/>
      </c>
      <c r="AE566" s="65">
        <f t="shared" si="234"/>
        <v>785.07400000000007</v>
      </c>
      <c r="AF566" s="65">
        <f t="shared" si="235"/>
        <v>630</v>
      </c>
      <c r="AG566" s="65">
        <f t="shared" si="251"/>
        <v>0</v>
      </c>
      <c r="AH566" s="34" t="str">
        <f t="shared" si="236"/>
        <v/>
      </c>
      <c r="AI566" s="34" t="str">
        <f t="shared" si="237"/>
        <v/>
      </c>
      <c r="AJ566" s="65" t="str">
        <f t="shared" si="238"/>
        <v/>
      </c>
      <c r="AK566" s="37" t="str">
        <f t="shared" si="239"/>
        <v/>
      </c>
      <c r="AL566" s="14">
        <f t="shared" si="240"/>
        <v>630</v>
      </c>
      <c r="AM566" s="42">
        <f t="shared" si="241"/>
        <v>702.8</v>
      </c>
      <c r="AN566" s="60">
        <f t="shared" si="242"/>
        <v>486185</v>
      </c>
      <c r="AO566" s="43">
        <f t="shared" si="243"/>
        <v>4.6442910472681925E-2</v>
      </c>
      <c r="AP566" s="66">
        <f t="shared" si="244"/>
        <v>5840.6604210444793</v>
      </c>
      <c r="AQ566" s="18">
        <v>0</v>
      </c>
      <c r="AR566" s="66">
        <f t="shared" si="245"/>
        <v>366266</v>
      </c>
      <c r="AS566" s="38">
        <f t="shared" si="246"/>
        <v>11220</v>
      </c>
      <c r="AT566" s="38">
        <f t="shared" si="247"/>
        <v>20440.050000000003</v>
      </c>
      <c r="AU566" s="66">
        <f t="shared" si="248"/>
        <v>349205</v>
      </c>
      <c r="AV566" s="20">
        <f t="shared" si="249"/>
        <v>366266</v>
      </c>
      <c r="AX566" s="65">
        <f t="shared" si="250"/>
        <v>1</v>
      </c>
    </row>
    <row r="567" spans="1:50" ht="15" customHeight="1">
      <c r="A567" s="2">
        <v>59</v>
      </c>
      <c r="B567" s="2">
        <v>300</v>
      </c>
      <c r="C567" s="1" t="s">
        <v>344</v>
      </c>
      <c r="D567" s="35">
        <v>1500</v>
      </c>
      <c r="E567" s="66">
        <v>0</v>
      </c>
      <c r="F567" s="7">
        <v>54</v>
      </c>
      <c r="G567" s="66">
        <v>47</v>
      </c>
      <c r="H567" s="63">
        <v>2.4740000000000002</v>
      </c>
      <c r="I567" s="65">
        <v>17</v>
      </c>
      <c r="J567" s="73">
        <f t="shared" si="224"/>
        <v>0.36170000000000002</v>
      </c>
      <c r="K567" s="65">
        <v>2</v>
      </c>
      <c r="L567" s="65">
        <v>19</v>
      </c>
      <c r="M567" s="61">
        <v>7</v>
      </c>
      <c r="N567" s="41">
        <f t="shared" si="225"/>
        <v>10.526299999999999</v>
      </c>
      <c r="O567" s="41">
        <f t="shared" si="226"/>
        <v>36.842100000000002</v>
      </c>
      <c r="P567" s="3">
        <v>96</v>
      </c>
      <c r="Q567" s="3">
        <v>87</v>
      </c>
      <c r="R567" s="3">
        <v>66</v>
      </c>
      <c r="S567" s="3">
        <v>47</v>
      </c>
      <c r="T567" s="75">
        <v>54</v>
      </c>
      <c r="U567" s="74">
        <f t="shared" si="227"/>
        <v>96</v>
      </c>
      <c r="V567" s="42">
        <f t="shared" si="228"/>
        <v>51.04</v>
      </c>
      <c r="W567" s="68">
        <v>77445</v>
      </c>
      <c r="X567" s="69">
        <v>14702</v>
      </c>
      <c r="Y567" s="8">
        <v>2.7579633573591846</v>
      </c>
      <c r="Z567" s="37">
        <f t="shared" si="229"/>
        <v>19.579699999999999</v>
      </c>
      <c r="AA567" s="65">
        <f t="shared" si="230"/>
        <v>200</v>
      </c>
      <c r="AB567" s="34">
        <f t="shared" si="231"/>
        <v>0.43202299999999999</v>
      </c>
      <c r="AC567" s="34" t="str">
        <f t="shared" si="232"/>
        <v/>
      </c>
      <c r="AD567" s="65" t="str">
        <f t="shared" si="233"/>
        <v/>
      </c>
      <c r="AE567" s="65">
        <f t="shared" si="234"/>
        <v>610</v>
      </c>
      <c r="AF567" s="65">
        <f t="shared" si="235"/>
        <v>610</v>
      </c>
      <c r="AG567" s="65">
        <f t="shared" si="251"/>
        <v>0</v>
      </c>
      <c r="AH567" s="34" t="str">
        <f t="shared" si="236"/>
        <v/>
      </c>
      <c r="AI567" s="34" t="str">
        <f t="shared" si="237"/>
        <v/>
      </c>
      <c r="AJ567" s="65" t="str">
        <f t="shared" si="238"/>
        <v/>
      </c>
      <c r="AK567" s="37" t="str">
        <f t="shared" si="239"/>
        <v/>
      </c>
      <c r="AL567" s="14">
        <f t="shared" si="240"/>
        <v>610</v>
      </c>
      <c r="AM567" s="42">
        <f t="shared" si="241"/>
        <v>680.49</v>
      </c>
      <c r="AN567" s="60">
        <f t="shared" si="242"/>
        <v>0</v>
      </c>
      <c r="AO567" s="43">
        <f t="shared" si="243"/>
        <v>4.6442910472681925E-2</v>
      </c>
      <c r="AP567" s="66">
        <f t="shared" si="244"/>
        <v>-69.664365709022888</v>
      </c>
      <c r="AQ567" s="18">
        <v>0</v>
      </c>
      <c r="AR567" s="66">
        <f t="shared" si="245"/>
        <v>0</v>
      </c>
      <c r="AS567" s="38">
        <f t="shared" si="246"/>
        <v>470</v>
      </c>
      <c r="AT567" s="38">
        <f t="shared" si="247"/>
        <v>735.1</v>
      </c>
      <c r="AU567" s="66">
        <f t="shared" si="248"/>
        <v>1030</v>
      </c>
      <c r="AV567" s="20">
        <f t="shared" si="249"/>
        <v>1030</v>
      </c>
      <c r="AX567" s="65">
        <f t="shared" si="250"/>
        <v>1</v>
      </c>
    </row>
    <row r="568" spans="1:50" ht="15" customHeight="1">
      <c r="A568" s="2">
        <v>59</v>
      </c>
      <c r="B568" s="2">
        <v>400</v>
      </c>
      <c r="C568" s="1" t="s">
        <v>370</v>
      </c>
      <c r="D568" s="35">
        <v>42299</v>
      </c>
      <c r="E568" s="66">
        <v>0</v>
      </c>
      <c r="F568" s="7">
        <v>187</v>
      </c>
      <c r="G568" s="66">
        <v>164</v>
      </c>
      <c r="H568" s="63">
        <v>1.8640000000000001</v>
      </c>
      <c r="I568" s="65">
        <v>62</v>
      </c>
      <c r="J568" s="73">
        <f t="shared" si="224"/>
        <v>0.378</v>
      </c>
      <c r="K568" s="65">
        <v>35</v>
      </c>
      <c r="L568" s="65">
        <v>96</v>
      </c>
      <c r="M568" s="61">
        <v>42</v>
      </c>
      <c r="N568" s="41">
        <f t="shared" si="225"/>
        <v>36.458300000000001</v>
      </c>
      <c r="O568" s="41">
        <f t="shared" si="226"/>
        <v>43.75</v>
      </c>
      <c r="P568" s="3">
        <v>263</v>
      </c>
      <c r="Q568" s="3">
        <v>234</v>
      </c>
      <c r="R568" s="3">
        <v>216</v>
      </c>
      <c r="S568" s="3">
        <v>215</v>
      </c>
      <c r="T568" s="75">
        <v>187</v>
      </c>
      <c r="U568" s="74">
        <f t="shared" si="227"/>
        <v>263</v>
      </c>
      <c r="V568" s="42">
        <f t="shared" si="228"/>
        <v>37.64</v>
      </c>
      <c r="W568" s="68">
        <v>82716</v>
      </c>
      <c r="X568" s="69">
        <v>35642</v>
      </c>
      <c r="Y568" s="8">
        <v>0.93268231358600884</v>
      </c>
      <c r="Z568" s="37">
        <f t="shared" si="229"/>
        <v>200.49700000000001</v>
      </c>
      <c r="AA568" s="65">
        <f t="shared" si="230"/>
        <v>0</v>
      </c>
      <c r="AB568" s="34">
        <f t="shared" si="231"/>
        <v>0.43202299999999999</v>
      </c>
      <c r="AC568" s="34" t="str">
        <f t="shared" si="232"/>
        <v/>
      </c>
      <c r="AD568" s="65" t="str">
        <f t="shared" si="233"/>
        <v/>
      </c>
      <c r="AE568" s="65">
        <f t="shared" si="234"/>
        <v>433.488</v>
      </c>
      <c r="AF568" s="65">
        <f t="shared" si="235"/>
        <v>433.488</v>
      </c>
      <c r="AG568" s="65">
        <f t="shared" si="251"/>
        <v>0</v>
      </c>
      <c r="AH568" s="34" t="str">
        <f t="shared" si="236"/>
        <v/>
      </c>
      <c r="AI568" s="34" t="str">
        <f t="shared" si="237"/>
        <v/>
      </c>
      <c r="AJ568" s="65" t="str">
        <f t="shared" si="238"/>
        <v/>
      </c>
      <c r="AK568" s="37" t="str">
        <f t="shared" si="239"/>
        <v/>
      </c>
      <c r="AL568" s="14">
        <f t="shared" si="240"/>
        <v>433.49</v>
      </c>
      <c r="AM568" s="42">
        <f t="shared" si="241"/>
        <v>483.58</v>
      </c>
      <c r="AN568" s="60">
        <f t="shared" si="242"/>
        <v>43572</v>
      </c>
      <c r="AO568" s="43">
        <f t="shared" si="243"/>
        <v>4.6442910472681925E-2</v>
      </c>
      <c r="AP568" s="66">
        <f t="shared" si="244"/>
        <v>59.121825031724093</v>
      </c>
      <c r="AQ568" s="18">
        <v>0</v>
      </c>
      <c r="AR568" s="66">
        <f t="shared" si="245"/>
        <v>42358</v>
      </c>
      <c r="AS568" s="38">
        <f t="shared" si="246"/>
        <v>1640</v>
      </c>
      <c r="AT568" s="38">
        <f t="shared" si="247"/>
        <v>1782.1000000000001</v>
      </c>
      <c r="AU568" s="66">
        <f t="shared" si="248"/>
        <v>40659</v>
      </c>
      <c r="AV568" s="20">
        <f t="shared" si="249"/>
        <v>42358</v>
      </c>
      <c r="AX568" s="65">
        <f t="shared" si="250"/>
        <v>1</v>
      </c>
    </row>
    <row r="569" spans="1:50" ht="15" customHeight="1">
      <c r="A569" s="2">
        <v>59</v>
      </c>
      <c r="B569" s="2">
        <v>500</v>
      </c>
      <c r="C569" s="1" t="s">
        <v>381</v>
      </c>
      <c r="D569" s="35">
        <v>13909</v>
      </c>
      <c r="E569" s="66">
        <v>0</v>
      </c>
      <c r="F569" s="7">
        <v>63</v>
      </c>
      <c r="G569" s="66">
        <v>52</v>
      </c>
      <c r="H569" s="63">
        <v>1.857</v>
      </c>
      <c r="I569" s="65"/>
      <c r="J569" s="73">
        <f t="shared" si="224"/>
        <v>0</v>
      </c>
      <c r="K569" s="65">
        <v>34</v>
      </c>
      <c r="L569" s="65">
        <v>39</v>
      </c>
      <c r="M569" s="61">
        <v>2</v>
      </c>
      <c r="N569" s="41">
        <f t="shared" si="225"/>
        <v>87.179500000000004</v>
      </c>
      <c r="O569" s="41">
        <f t="shared" si="226"/>
        <v>5.1282000000000005</v>
      </c>
      <c r="P569" s="3">
        <v>132</v>
      </c>
      <c r="Q569" s="3">
        <v>129</v>
      </c>
      <c r="R569" s="3">
        <v>101</v>
      </c>
      <c r="S569" s="3">
        <v>107</v>
      </c>
      <c r="T569" s="75">
        <v>63</v>
      </c>
      <c r="U569" s="74">
        <f t="shared" si="227"/>
        <v>132</v>
      </c>
      <c r="V569" s="42">
        <f t="shared" si="228"/>
        <v>60.61</v>
      </c>
      <c r="W569" s="68">
        <v>21039</v>
      </c>
      <c r="X569" s="69">
        <v>29492</v>
      </c>
      <c r="Y569" s="8">
        <v>0.36612563455892461</v>
      </c>
      <c r="Z569" s="37">
        <f t="shared" si="229"/>
        <v>172.07210000000001</v>
      </c>
      <c r="AA569" s="65">
        <f t="shared" si="230"/>
        <v>0</v>
      </c>
      <c r="AB569" s="34">
        <f t="shared" si="231"/>
        <v>0.43202299999999999</v>
      </c>
      <c r="AC569" s="34" t="str">
        <f t="shared" si="232"/>
        <v/>
      </c>
      <c r="AD569" s="65" t="str">
        <f t="shared" si="233"/>
        <v/>
      </c>
      <c r="AE569" s="65">
        <f t="shared" si="234"/>
        <v>410</v>
      </c>
      <c r="AF569" s="65">
        <f t="shared" si="235"/>
        <v>410</v>
      </c>
      <c r="AG569" s="65">
        <f t="shared" si="251"/>
        <v>0</v>
      </c>
      <c r="AH569" s="34" t="str">
        <f t="shared" si="236"/>
        <v/>
      </c>
      <c r="AI569" s="34" t="str">
        <f t="shared" si="237"/>
        <v/>
      </c>
      <c r="AJ569" s="65" t="str">
        <f t="shared" si="238"/>
        <v/>
      </c>
      <c r="AK569" s="37" t="str">
        <f t="shared" si="239"/>
        <v/>
      </c>
      <c r="AL569" s="14">
        <f t="shared" si="240"/>
        <v>410</v>
      </c>
      <c r="AM569" s="42">
        <f t="shared" si="241"/>
        <v>457.38</v>
      </c>
      <c r="AN569" s="60">
        <f t="shared" si="242"/>
        <v>14694</v>
      </c>
      <c r="AO569" s="43">
        <f t="shared" si="243"/>
        <v>4.6442910472681925E-2</v>
      </c>
      <c r="AP569" s="66">
        <f t="shared" si="244"/>
        <v>36.457684721055308</v>
      </c>
      <c r="AQ569" s="18">
        <v>0</v>
      </c>
      <c r="AR569" s="66">
        <f t="shared" si="245"/>
        <v>13945</v>
      </c>
      <c r="AS569" s="38">
        <f t="shared" si="246"/>
        <v>520</v>
      </c>
      <c r="AT569" s="38">
        <f t="shared" si="247"/>
        <v>1474.6000000000001</v>
      </c>
      <c r="AU569" s="66">
        <f t="shared" si="248"/>
        <v>13389</v>
      </c>
      <c r="AV569" s="20">
        <f t="shared" si="249"/>
        <v>13945</v>
      </c>
      <c r="AX569" s="65">
        <f t="shared" si="250"/>
        <v>1</v>
      </c>
    </row>
    <row r="570" spans="1:50" ht="15" customHeight="1">
      <c r="A570" s="2">
        <v>59</v>
      </c>
      <c r="B570" s="2">
        <v>700</v>
      </c>
      <c r="C570" s="1" t="s">
        <v>622</v>
      </c>
      <c r="D570" s="35">
        <v>2260617</v>
      </c>
      <c r="E570" s="66">
        <v>0</v>
      </c>
      <c r="F570" s="7">
        <v>4317</v>
      </c>
      <c r="G570" s="66">
        <v>4150</v>
      </c>
      <c r="H570" s="63">
        <v>2.0910000000000002</v>
      </c>
      <c r="I570" s="65">
        <v>3017</v>
      </c>
      <c r="J570" s="73">
        <f t="shared" si="224"/>
        <v>0.72699999999999998</v>
      </c>
      <c r="K570" s="65">
        <v>604</v>
      </c>
      <c r="L570" s="65">
        <v>2092</v>
      </c>
      <c r="M570" s="61">
        <v>752</v>
      </c>
      <c r="N570" s="41">
        <f t="shared" si="225"/>
        <v>28.8719</v>
      </c>
      <c r="O570" s="41">
        <f t="shared" si="226"/>
        <v>35.9465</v>
      </c>
      <c r="P570" s="3">
        <v>5328</v>
      </c>
      <c r="Q570" s="3">
        <v>4887</v>
      </c>
      <c r="R570" s="3">
        <v>4554</v>
      </c>
      <c r="S570" s="3">
        <v>4280</v>
      </c>
      <c r="T570" s="74">
        <v>4317</v>
      </c>
      <c r="U570" s="74">
        <f t="shared" si="227"/>
        <v>5328</v>
      </c>
      <c r="V570" s="42">
        <f t="shared" si="228"/>
        <v>22.11</v>
      </c>
      <c r="W570" s="68">
        <v>2373995</v>
      </c>
      <c r="X570" s="69">
        <v>2211445</v>
      </c>
      <c r="Y570" s="8">
        <v>4.1826641667837841</v>
      </c>
      <c r="Z570" s="37">
        <f t="shared" si="229"/>
        <v>1032.1172999999999</v>
      </c>
      <c r="AA570" s="65">
        <f t="shared" si="230"/>
        <v>0</v>
      </c>
      <c r="AB570" s="34">
        <f t="shared" si="231"/>
        <v>0.43202299999999999</v>
      </c>
      <c r="AC570" s="34" t="str">
        <f t="shared" si="232"/>
        <v/>
      </c>
      <c r="AD570" s="65" t="str">
        <f t="shared" si="233"/>
        <v/>
      </c>
      <c r="AE570" s="65" t="str">
        <f t="shared" si="234"/>
        <v/>
      </c>
      <c r="AF570" s="65" t="str">
        <f t="shared" si="235"/>
        <v/>
      </c>
      <c r="AG570" s="65">
        <f t="shared" si="251"/>
        <v>1052.62685661</v>
      </c>
      <c r="AH570" s="34" t="str">
        <f t="shared" si="236"/>
        <v/>
      </c>
      <c r="AI570" s="34" t="str">
        <f t="shared" si="237"/>
        <v/>
      </c>
      <c r="AJ570" s="65" t="str">
        <f t="shared" si="238"/>
        <v/>
      </c>
      <c r="AK570" s="37" t="str">
        <f t="shared" si="239"/>
        <v/>
      </c>
      <c r="AL570" s="14">
        <f t="shared" si="240"/>
        <v>1052.6300000000001</v>
      </c>
      <c r="AM570" s="42">
        <f t="shared" si="241"/>
        <v>1174.26</v>
      </c>
      <c r="AN570" s="60">
        <f t="shared" si="242"/>
        <v>3847559</v>
      </c>
      <c r="AO570" s="43">
        <f t="shared" si="243"/>
        <v>4.6442910472681925E-2</v>
      </c>
      <c r="AP570" s="66">
        <f t="shared" si="244"/>
        <v>73702.205231338798</v>
      </c>
      <c r="AQ570" s="18">
        <v>0</v>
      </c>
      <c r="AR570" s="66">
        <f t="shared" si="245"/>
        <v>2334319</v>
      </c>
      <c r="AS570" s="38">
        <f t="shared" si="246"/>
        <v>41500</v>
      </c>
      <c r="AT570" s="38">
        <f t="shared" si="247"/>
        <v>110572.25</v>
      </c>
      <c r="AU570" s="66">
        <f t="shared" si="248"/>
        <v>2219117</v>
      </c>
      <c r="AV570" s="20">
        <f t="shared" si="249"/>
        <v>2334319</v>
      </c>
      <c r="AX570" s="65">
        <f t="shared" si="250"/>
        <v>1</v>
      </c>
    </row>
    <row r="571" spans="1:50" ht="15" customHeight="1">
      <c r="A571" s="2">
        <v>59</v>
      </c>
      <c r="B571" s="2">
        <v>800</v>
      </c>
      <c r="C571" s="1" t="s">
        <v>673</v>
      </c>
      <c r="D571" s="35">
        <v>69439</v>
      </c>
      <c r="E571" s="66">
        <v>0</v>
      </c>
      <c r="F571" s="7">
        <v>241</v>
      </c>
      <c r="G571" s="66">
        <v>212</v>
      </c>
      <c r="H571" s="63">
        <v>2.0990000000000002</v>
      </c>
      <c r="I571" s="65">
        <v>138</v>
      </c>
      <c r="J571" s="73">
        <f t="shared" si="224"/>
        <v>0.65090000000000003</v>
      </c>
      <c r="K571" s="65">
        <v>67</v>
      </c>
      <c r="L571" s="65">
        <v>132</v>
      </c>
      <c r="M571" s="61">
        <v>48</v>
      </c>
      <c r="N571" s="41">
        <f t="shared" si="225"/>
        <v>50.757600000000004</v>
      </c>
      <c r="O571" s="41">
        <f t="shared" si="226"/>
        <v>36.363599999999998</v>
      </c>
      <c r="P571" s="3">
        <v>405</v>
      </c>
      <c r="Q571" s="3">
        <v>328</v>
      </c>
      <c r="R571" s="3">
        <v>328</v>
      </c>
      <c r="S571" s="3">
        <v>284</v>
      </c>
      <c r="T571" s="75">
        <v>241</v>
      </c>
      <c r="U571" s="74">
        <f t="shared" si="227"/>
        <v>405</v>
      </c>
      <c r="V571" s="42">
        <f t="shared" si="228"/>
        <v>47.65</v>
      </c>
      <c r="W571" s="68">
        <v>99078</v>
      </c>
      <c r="X571" s="69">
        <v>118628</v>
      </c>
      <c r="Y571" s="8">
        <v>0.66306330376820277</v>
      </c>
      <c r="Z571" s="37">
        <f t="shared" si="229"/>
        <v>363.46449999999999</v>
      </c>
      <c r="AA571" s="65">
        <f t="shared" si="230"/>
        <v>0</v>
      </c>
      <c r="AB571" s="34">
        <f t="shared" si="231"/>
        <v>0.43202299999999999</v>
      </c>
      <c r="AC571" s="34" t="str">
        <f t="shared" si="232"/>
        <v/>
      </c>
      <c r="AD571" s="65" t="str">
        <f t="shared" si="233"/>
        <v/>
      </c>
      <c r="AE571" s="65">
        <f t="shared" si="234"/>
        <v>451.10399999999998</v>
      </c>
      <c r="AF571" s="65">
        <f t="shared" si="235"/>
        <v>451.10399999999998</v>
      </c>
      <c r="AG571" s="65">
        <f t="shared" si="251"/>
        <v>0</v>
      </c>
      <c r="AH571" s="34" t="str">
        <f t="shared" si="236"/>
        <v/>
      </c>
      <c r="AI571" s="34" t="str">
        <f t="shared" si="237"/>
        <v/>
      </c>
      <c r="AJ571" s="65" t="str">
        <f t="shared" si="238"/>
        <v/>
      </c>
      <c r="AK571" s="37" t="str">
        <f t="shared" si="239"/>
        <v/>
      </c>
      <c r="AL571" s="14">
        <f t="shared" si="240"/>
        <v>451.1</v>
      </c>
      <c r="AM571" s="42">
        <f t="shared" si="241"/>
        <v>503.23</v>
      </c>
      <c r="AN571" s="60">
        <f t="shared" si="242"/>
        <v>63881</v>
      </c>
      <c r="AO571" s="43">
        <f t="shared" si="243"/>
        <v>4.6442910472681925E-2</v>
      </c>
      <c r="AP571" s="66">
        <f t="shared" si="244"/>
        <v>-258.12969640716614</v>
      </c>
      <c r="AQ571" s="18">
        <v>0</v>
      </c>
      <c r="AR571" s="66">
        <f t="shared" si="245"/>
        <v>63881</v>
      </c>
      <c r="AS571" s="38">
        <f t="shared" si="246"/>
        <v>2120</v>
      </c>
      <c r="AT571" s="38">
        <f t="shared" si="247"/>
        <v>5931.4000000000005</v>
      </c>
      <c r="AU571" s="66">
        <f t="shared" si="248"/>
        <v>67319</v>
      </c>
      <c r="AV571" s="20">
        <f t="shared" si="249"/>
        <v>67319</v>
      </c>
      <c r="AX571" s="65">
        <f t="shared" si="250"/>
        <v>1</v>
      </c>
    </row>
    <row r="572" spans="1:50" ht="15" customHeight="1">
      <c r="A572" s="2">
        <v>59</v>
      </c>
      <c r="B572" s="2">
        <v>900</v>
      </c>
      <c r="C572" s="1" t="s">
        <v>765</v>
      </c>
      <c r="D572" s="35">
        <v>15140</v>
      </c>
      <c r="E572" s="66">
        <v>0</v>
      </c>
      <c r="F572" s="7">
        <v>86</v>
      </c>
      <c r="G572" s="66">
        <v>68</v>
      </c>
      <c r="H572" s="63">
        <v>2.0609999999999999</v>
      </c>
      <c r="I572" s="66"/>
      <c r="J572" s="73">
        <f t="shared" si="224"/>
        <v>0</v>
      </c>
      <c r="K572" s="65">
        <v>16</v>
      </c>
      <c r="L572" s="65">
        <v>45</v>
      </c>
      <c r="M572" s="61">
        <v>16</v>
      </c>
      <c r="N572" s="41">
        <f t="shared" si="225"/>
        <v>35.555599999999998</v>
      </c>
      <c r="O572" s="41">
        <f t="shared" si="226"/>
        <v>35.555599999999998</v>
      </c>
      <c r="P572" s="3">
        <v>109</v>
      </c>
      <c r="Q572" s="3">
        <v>113</v>
      </c>
      <c r="R572" s="3">
        <v>120</v>
      </c>
      <c r="S572" s="3">
        <v>116</v>
      </c>
      <c r="T572" s="75">
        <v>86</v>
      </c>
      <c r="U572" s="74">
        <f t="shared" si="227"/>
        <v>120</v>
      </c>
      <c r="V572" s="42">
        <f t="shared" si="228"/>
        <v>43.33</v>
      </c>
      <c r="W572" s="68">
        <v>53176</v>
      </c>
      <c r="X572" s="69">
        <v>24008</v>
      </c>
      <c r="Y572" s="8">
        <v>1.651634679388476</v>
      </c>
      <c r="Z572" s="37">
        <f t="shared" si="229"/>
        <v>52.069600000000001</v>
      </c>
      <c r="AA572" s="65">
        <f t="shared" si="230"/>
        <v>0</v>
      </c>
      <c r="AB572" s="34">
        <f t="shared" si="231"/>
        <v>0.43202299999999999</v>
      </c>
      <c r="AC572" s="34" t="str">
        <f t="shared" si="232"/>
        <v/>
      </c>
      <c r="AD572" s="65" t="str">
        <f t="shared" si="233"/>
        <v/>
      </c>
      <c r="AE572" s="65">
        <f t="shared" si="234"/>
        <v>410</v>
      </c>
      <c r="AF572" s="65">
        <f t="shared" si="235"/>
        <v>410</v>
      </c>
      <c r="AG572" s="65">
        <f t="shared" si="251"/>
        <v>0</v>
      </c>
      <c r="AH572" s="34" t="str">
        <f t="shared" si="236"/>
        <v/>
      </c>
      <c r="AI572" s="34" t="str">
        <f t="shared" si="237"/>
        <v/>
      </c>
      <c r="AJ572" s="65" t="str">
        <f t="shared" si="238"/>
        <v/>
      </c>
      <c r="AK572" s="37" t="str">
        <f t="shared" si="239"/>
        <v/>
      </c>
      <c r="AL572" s="14">
        <f t="shared" si="240"/>
        <v>410</v>
      </c>
      <c r="AM572" s="42">
        <f t="shared" si="241"/>
        <v>457.38</v>
      </c>
      <c r="AN572" s="60">
        <f t="shared" si="242"/>
        <v>8129</v>
      </c>
      <c r="AO572" s="43">
        <f t="shared" si="243"/>
        <v>4.6442910472681925E-2</v>
      </c>
      <c r="AP572" s="66">
        <f t="shared" si="244"/>
        <v>-325.61124532397298</v>
      </c>
      <c r="AQ572" s="18">
        <v>0</v>
      </c>
      <c r="AR572" s="66">
        <f t="shared" si="245"/>
        <v>8129</v>
      </c>
      <c r="AS572" s="38">
        <f t="shared" si="246"/>
        <v>680</v>
      </c>
      <c r="AT572" s="38">
        <f t="shared" si="247"/>
        <v>1200.4000000000001</v>
      </c>
      <c r="AU572" s="66">
        <f t="shared" si="248"/>
        <v>14460</v>
      </c>
      <c r="AV572" s="20">
        <f t="shared" si="249"/>
        <v>14460</v>
      </c>
      <c r="AX572" s="65">
        <f t="shared" si="250"/>
        <v>1</v>
      </c>
    </row>
    <row r="573" spans="1:50" ht="15" customHeight="1">
      <c r="A573" s="2">
        <v>59</v>
      </c>
      <c r="B573" s="2">
        <v>1000</v>
      </c>
      <c r="C573" s="1" t="s">
        <v>842</v>
      </c>
      <c r="D573" s="35">
        <v>28897</v>
      </c>
      <c r="E573" s="66">
        <v>0</v>
      </c>
      <c r="F573" s="7">
        <v>124</v>
      </c>
      <c r="G573" s="66">
        <v>104</v>
      </c>
      <c r="H573" s="63">
        <v>2.1669999999999998</v>
      </c>
      <c r="I573" s="65">
        <v>21</v>
      </c>
      <c r="J573" s="73">
        <f t="shared" si="224"/>
        <v>0.2019</v>
      </c>
      <c r="K573" s="65">
        <v>31</v>
      </c>
      <c r="L573" s="65">
        <v>57</v>
      </c>
      <c r="M573" s="61">
        <v>13</v>
      </c>
      <c r="N573" s="41">
        <f t="shared" si="225"/>
        <v>54.386000000000003</v>
      </c>
      <c r="O573" s="41">
        <f t="shared" si="226"/>
        <v>22.806999999999999</v>
      </c>
      <c r="P573" s="3">
        <v>217</v>
      </c>
      <c r="Q573" s="3">
        <v>180</v>
      </c>
      <c r="R573" s="3">
        <v>159</v>
      </c>
      <c r="S573" s="3">
        <v>132</v>
      </c>
      <c r="T573" s="75">
        <v>124</v>
      </c>
      <c r="U573" s="74">
        <f t="shared" si="227"/>
        <v>217</v>
      </c>
      <c r="V573" s="42">
        <f t="shared" si="228"/>
        <v>52.07</v>
      </c>
      <c r="W573" s="68">
        <v>42847</v>
      </c>
      <c r="X573" s="69">
        <v>45994</v>
      </c>
      <c r="Y573" s="8">
        <v>0.52319161324299568</v>
      </c>
      <c r="Z573" s="37">
        <f t="shared" si="229"/>
        <v>237.0069</v>
      </c>
      <c r="AA573" s="65">
        <f t="shared" si="230"/>
        <v>0</v>
      </c>
      <c r="AB573" s="34">
        <f t="shared" si="231"/>
        <v>0.43202299999999999</v>
      </c>
      <c r="AC573" s="34" t="str">
        <f t="shared" si="232"/>
        <v/>
      </c>
      <c r="AD573" s="65" t="str">
        <f t="shared" si="233"/>
        <v/>
      </c>
      <c r="AE573" s="65">
        <f t="shared" si="234"/>
        <v>411.46800000000002</v>
      </c>
      <c r="AF573" s="65">
        <f t="shared" si="235"/>
        <v>411.46800000000002</v>
      </c>
      <c r="AG573" s="65">
        <f t="shared" si="251"/>
        <v>0</v>
      </c>
      <c r="AH573" s="34" t="str">
        <f t="shared" si="236"/>
        <v/>
      </c>
      <c r="AI573" s="34" t="str">
        <f t="shared" si="237"/>
        <v/>
      </c>
      <c r="AJ573" s="65" t="str">
        <f t="shared" si="238"/>
        <v/>
      </c>
      <c r="AK573" s="37" t="str">
        <f t="shared" si="239"/>
        <v/>
      </c>
      <c r="AL573" s="14">
        <f t="shared" si="240"/>
        <v>411.47</v>
      </c>
      <c r="AM573" s="42">
        <f t="shared" si="241"/>
        <v>459.02</v>
      </c>
      <c r="AN573" s="60">
        <f t="shared" si="242"/>
        <v>29227</v>
      </c>
      <c r="AO573" s="43">
        <f t="shared" si="243"/>
        <v>4.6442910472681925E-2</v>
      </c>
      <c r="AP573" s="66">
        <f t="shared" si="244"/>
        <v>15.326160455985036</v>
      </c>
      <c r="AQ573" s="18">
        <v>0</v>
      </c>
      <c r="AR573" s="66">
        <f t="shared" si="245"/>
        <v>28912</v>
      </c>
      <c r="AS573" s="38">
        <f t="shared" si="246"/>
        <v>1040</v>
      </c>
      <c r="AT573" s="38">
        <f t="shared" si="247"/>
        <v>2299.7000000000003</v>
      </c>
      <c r="AU573" s="66">
        <f t="shared" si="248"/>
        <v>27857</v>
      </c>
      <c r="AV573" s="20">
        <f t="shared" si="249"/>
        <v>28912</v>
      </c>
      <c r="AX573" s="65">
        <f t="shared" si="250"/>
        <v>1</v>
      </c>
    </row>
    <row r="574" spans="1:50" ht="15" customHeight="1">
      <c r="A574" s="2">
        <v>59</v>
      </c>
      <c r="B574" s="2">
        <v>7600</v>
      </c>
      <c r="C574" s="1" t="s">
        <v>393</v>
      </c>
      <c r="D574" s="35">
        <v>223142</v>
      </c>
      <c r="E574" s="66">
        <v>0</v>
      </c>
      <c r="F574" s="7">
        <v>633</v>
      </c>
      <c r="G574" s="66">
        <v>595</v>
      </c>
      <c r="H574" s="63">
        <v>2.0880000000000001</v>
      </c>
      <c r="I574" s="65">
        <v>75</v>
      </c>
      <c r="J574" s="73">
        <f t="shared" si="224"/>
        <v>0.12609999999999999</v>
      </c>
      <c r="K574" s="65">
        <v>122</v>
      </c>
      <c r="L574" s="65">
        <v>322</v>
      </c>
      <c r="M574" s="61">
        <v>111</v>
      </c>
      <c r="N574" s="41">
        <f t="shared" si="225"/>
        <v>37.888199999999998</v>
      </c>
      <c r="O574" s="41">
        <f t="shared" si="226"/>
        <v>34.472000000000001</v>
      </c>
      <c r="P574" s="3">
        <v>754</v>
      </c>
      <c r="Q574" s="3">
        <v>731</v>
      </c>
      <c r="R574" s="3">
        <v>599</v>
      </c>
      <c r="S574" s="3">
        <v>597</v>
      </c>
      <c r="T574" s="75">
        <v>633</v>
      </c>
      <c r="U574" s="74">
        <f t="shared" si="227"/>
        <v>754</v>
      </c>
      <c r="V574" s="42">
        <f t="shared" si="228"/>
        <v>21.09</v>
      </c>
      <c r="W574" s="68">
        <v>216214</v>
      </c>
      <c r="X574" s="69">
        <v>200177</v>
      </c>
      <c r="Y574" s="8">
        <v>0.88261181132885558</v>
      </c>
      <c r="Z574" s="37">
        <f t="shared" si="229"/>
        <v>717.18960000000004</v>
      </c>
      <c r="AA574" s="65">
        <f t="shared" si="230"/>
        <v>0</v>
      </c>
      <c r="AB574" s="34">
        <f t="shared" si="231"/>
        <v>0.43202299999999999</v>
      </c>
      <c r="AC574" s="34" t="str">
        <f t="shared" si="232"/>
        <v/>
      </c>
      <c r="AD574" s="65" t="str">
        <f t="shared" si="233"/>
        <v/>
      </c>
      <c r="AE574" s="65">
        <f t="shared" si="234"/>
        <v>591.66499999999996</v>
      </c>
      <c r="AF574" s="65">
        <f t="shared" si="235"/>
        <v>591.66499999999996</v>
      </c>
      <c r="AG574" s="65">
        <f t="shared" si="251"/>
        <v>0</v>
      </c>
      <c r="AH574" s="34" t="str">
        <f t="shared" si="236"/>
        <v/>
      </c>
      <c r="AI574" s="34" t="str">
        <f t="shared" si="237"/>
        <v/>
      </c>
      <c r="AJ574" s="65" t="str">
        <f t="shared" si="238"/>
        <v/>
      </c>
      <c r="AK574" s="37" t="str">
        <f t="shared" si="239"/>
        <v/>
      </c>
      <c r="AL574" s="14">
        <f t="shared" si="240"/>
        <v>591.66999999999996</v>
      </c>
      <c r="AM574" s="42">
        <f t="shared" si="241"/>
        <v>660.04</v>
      </c>
      <c r="AN574" s="60">
        <f t="shared" si="242"/>
        <v>299314</v>
      </c>
      <c r="AO574" s="43">
        <f t="shared" si="243"/>
        <v>4.6442910472681925E-2</v>
      </c>
      <c r="AP574" s="66">
        <f t="shared" si="244"/>
        <v>3537.6493765251275</v>
      </c>
      <c r="AQ574" s="18">
        <v>0</v>
      </c>
      <c r="AR574" s="66">
        <f t="shared" si="245"/>
        <v>226680</v>
      </c>
      <c r="AS574" s="38">
        <f t="shared" si="246"/>
        <v>5950</v>
      </c>
      <c r="AT574" s="38">
        <f t="shared" si="247"/>
        <v>10008.85</v>
      </c>
      <c r="AU574" s="66">
        <f t="shared" si="248"/>
        <v>217192</v>
      </c>
      <c r="AV574" s="20">
        <f t="shared" si="249"/>
        <v>226680</v>
      </c>
      <c r="AX574" s="65">
        <f t="shared" si="250"/>
        <v>1</v>
      </c>
    </row>
    <row r="575" spans="1:50" ht="15" customHeight="1">
      <c r="A575" s="2">
        <v>60</v>
      </c>
      <c r="B575" s="2">
        <v>200</v>
      </c>
      <c r="C575" s="1" t="s">
        <v>56</v>
      </c>
      <c r="D575" s="35">
        <v>20617</v>
      </c>
      <c r="E575" s="66">
        <v>0</v>
      </c>
      <c r="F575" s="7">
        <v>107</v>
      </c>
      <c r="G575" s="66">
        <v>97</v>
      </c>
      <c r="H575" s="63">
        <v>2.4249999999999998</v>
      </c>
      <c r="I575" s="65"/>
      <c r="J575" s="73">
        <f t="shared" si="224"/>
        <v>0</v>
      </c>
      <c r="K575" s="65">
        <v>33</v>
      </c>
      <c r="L575" s="65">
        <v>57</v>
      </c>
      <c r="M575" s="61">
        <v>13</v>
      </c>
      <c r="N575" s="41">
        <f t="shared" si="225"/>
        <v>57.8947</v>
      </c>
      <c r="O575" s="41">
        <f t="shared" si="226"/>
        <v>22.806999999999999</v>
      </c>
      <c r="P575" s="3">
        <v>171</v>
      </c>
      <c r="Q575" s="3">
        <v>134</v>
      </c>
      <c r="R575" s="3">
        <v>137</v>
      </c>
      <c r="S575" s="3">
        <v>101</v>
      </c>
      <c r="T575" s="75">
        <v>107</v>
      </c>
      <c r="U575" s="74">
        <f t="shared" si="227"/>
        <v>171</v>
      </c>
      <c r="V575" s="42">
        <f t="shared" si="228"/>
        <v>43.27</v>
      </c>
      <c r="W575" s="68">
        <v>129850</v>
      </c>
      <c r="X575" s="69">
        <v>49998</v>
      </c>
      <c r="Y575" s="8">
        <v>1.9958644596036739</v>
      </c>
      <c r="Z575" s="37">
        <f t="shared" si="229"/>
        <v>53.610900000000001</v>
      </c>
      <c r="AA575" s="65">
        <f t="shared" si="230"/>
        <v>0</v>
      </c>
      <c r="AB575" s="34">
        <f t="shared" si="231"/>
        <v>0.43202299999999999</v>
      </c>
      <c r="AC575" s="34" t="str">
        <f t="shared" si="232"/>
        <v/>
      </c>
      <c r="AD575" s="65" t="str">
        <f t="shared" si="233"/>
        <v/>
      </c>
      <c r="AE575" s="65">
        <f t="shared" si="234"/>
        <v>410</v>
      </c>
      <c r="AF575" s="65">
        <f t="shared" si="235"/>
        <v>410</v>
      </c>
      <c r="AG575" s="65">
        <f t="shared" si="251"/>
        <v>0</v>
      </c>
      <c r="AH575" s="34" t="str">
        <f t="shared" si="236"/>
        <v/>
      </c>
      <c r="AI575" s="34" t="str">
        <f t="shared" si="237"/>
        <v/>
      </c>
      <c r="AJ575" s="65" t="str">
        <f t="shared" si="238"/>
        <v/>
      </c>
      <c r="AK575" s="37" t="str">
        <f t="shared" si="239"/>
        <v/>
      </c>
      <c r="AL575" s="14">
        <f t="shared" si="240"/>
        <v>410</v>
      </c>
      <c r="AM575" s="42">
        <f t="shared" si="241"/>
        <v>457.38</v>
      </c>
      <c r="AN575" s="60">
        <f t="shared" si="242"/>
        <v>0</v>
      </c>
      <c r="AO575" s="43">
        <f t="shared" si="243"/>
        <v>4.6442910472681925E-2</v>
      </c>
      <c r="AP575" s="66">
        <f t="shared" si="244"/>
        <v>-957.51348521528325</v>
      </c>
      <c r="AQ575" s="18">
        <v>0</v>
      </c>
      <c r="AR575" s="66">
        <f t="shared" si="245"/>
        <v>0</v>
      </c>
      <c r="AS575" s="38">
        <f t="shared" si="246"/>
        <v>970</v>
      </c>
      <c r="AT575" s="38">
        <f t="shared" si="247"/>
        <v>2499.9</v>
      </c>
      <c r="AU575" s="66">
        <f t="shared" si="248"/>
        <v>19647</v>
      </c>
      <c r="AV575" s="20">
        <f t="shared" si="249"/>
        <v>19647</v>
      </c>
      <c r="AX575" s="65">
        <f t="shared" si="250"/>
        <v>1</v>
      </c>
    </row>
    <row r="576" spans="1:50" ht="15" customHeight="1">
      <c r="A576" s="2">
        <v>60</v>
      </c>
      <c r="B576" s="2">
        <v>300</v>
      </c>
      <c r="C576" s="1" t="s">
        <v>148</v>
      </c>
      <c r="D576" s="35">
        <v>62492</v>
      </c>
      <c r="E576" s="66">
        <v>0</v>
      </c>
      <c r="F576" s="7">
        <v>267</v>
      </c>
      <c r="G576" s="66">
        <v>267</v>
      </c>
      <c r="H576" s="63">
        <v>2.3220000000000001</v>
      </c>
      <c r="I576" s="65">
        <v>84</v>
      </c>
      <c r="J576" s="73">
        <f t="shared" si="224"/>
        <v>0.31459999999999999</v>
      </c>
      <c r="K576" s="65">
        <v>29</v>
      </c>
      <c r="L576" s="65">
        <v>141</v>
      </c>
      <c r="M576" s="61">
        <v>19</v>
      </c>
      <c r="N576" s="41">
        <f t="shared" si="225"/>
        <v>20.567399999999999</v>
      </c>
      <c r="O576" s="41">
        <f t="shared" si="226"/>
        <v>13.475200000000001</v>
      </c>
      <c r="P576" s="3">
        <v>255</v>
      </c>
      <c r="Q576" s="3">
        <v>273</v>
      </c>
      <c r="R576" s="3">
        <v>264</v>
      </c>
      <c r="S576" s="3">
        <v>243</v>
      </c>
      <c r="T576" s="75">
        <v>267</v>
      </c>
      <c r="U576" s="74">
        <f t="shared" si="227"/>
        <v>273</v>
      </c>
      <c r="V576" s="42">
        <f t="shared" si="228"/>
        <v>2.2000000000000002</v>
      </c>
      <c r="W576" s="68">
        <v>95502</v>
      </c>
      <c r="X576" s="69">
        <v>77759</v>
      </c>
      <c r="Y576" s="8">
        <v>1.1441655328132794</v>
      </c>
      <c r="Z576" s="37">
        <f t="shared" si="229"/>
        <v>233.3578</v>
      </c>
      <c r="AA576" s="65">
        <f t="shared" si="230"/>
        <v>0</v>
      </c>
      <c r="AB576" s="34">
        <f t="shared" si="231"/>
        <v>0.43202299999999999</v>
      </c>
      <c r="AC576" s="34" t="str">
        <f t="shared" si="232"/>
        <v/>
      </c>
      <c r="AD576" s="65" t="str">
        <f t="shared" si="233"/>
        <v/>
      </c>
      <c r="AE576" s="65">
        <f t="shared" si="234"/>
        <v>471.28899999999999</v>
      </c>
      <c r="AF576" s="65">
        <f t="shared" si="235"/>
        <v>471.28899999999999</v>
      </c>
      <c r="AG576" s="65">
        <f t="shared" si="251"/>
        <v>0</v>
      </c>
      <c r="AH576" s="34" t="str">
        <f t="shared" si="236"/>
        <v/>
      </c>
      <c r="AI576" s="34" t="str">
        <f t="shared" si="237"/>
        <v/>
      </c>
      <c r="AJ576" s="65" t="str">
        <f t="shared" si="238"/>
        <v/>
      </c>
      <c r="AK576" s="37" t="str">
        <f t="shared" si="239"/>
        <v/>
      </c>
      <c r="AL576" s="14">
        <f t="shared" si="240"/>
        <v>471.29</v>
      </c>
      <c r="AM576" s="42">
        <f t="shared" si="241"/>
        <v>525.75</v>
      </c>
      <c r="AN576" s="60">
        <f t="shared" si="242"/>
        <v>99116</v>
      </c>
      <c r="AO576" s="43">
        <f t="shared" si="243"/>
        <v>4.6442910472681925E-2</v>
      </c>
      <c r="AP576" s="66">
        <f t="shared" si="244"/>
        <v>1700.9251531515029</v>
      </c>
      <c r="AQ576" s="18">
        <v>0</v>
      </c>
      <c r="AR576" s="66">
        <f t="shared" si="245"/>
        <v>64193</v>
      </c>
      <c r="AS576" s="38">
        <f t="shared" si="246"/>
        <v>2670</v>
      </c>
      <c r="AT576" s="38">
        <f t="shared" si="247"/>
        <v>3887.9500000000003</v>
      </c>
      <c r="AU576" s="66">
        <f t="shared" si="248"/>
        <v>59822</v>
      </c>
      <c r="AV576" s="20">
        <f t="shared" si="249"/>
        <v>64193</v>
      </c>
      <c r="AX576" s="65">
        <f t="shared" si="250"/>
        <v>1</v>
      </c>
    </row>
    <row r="577" spans="1:50" ht="15" customHeight="1">
      <c r="A577" s="2">
        <v>60</v>
      </c>
      <c r="B577" s="2">
        <v>400</v>
      </c>
      <c r="C577" s="1" t="s">
        <v>174</v>
      </c>
      <c r="D577" s="35">
        <v>3857924</v>
      </c>
      <c r="E577" s="66">
        <v>0</v>
      </c>
      <c r="F577" s="7">
        <v>7891</v>
      </c>
      <c r="G577" s="66">
        <v>8021</v>
      </c>
      <c r="H577" s="63">
        <v>2.2389999999999999</v>
      </c>
      <c r="I577" s="65">
        <v>4916</v>
      </c>
      <c r="J577" s="73">
        <f t="shared" si="224"/>
        <v>0.6129</v>
      </c>
      <c r="K577" s="65">
        <v>1103</v>
      </c>
      <c r="L577" s="65">
        <v>3341</v>
      </c>
      <c r="M577" s="61">
        <v>1010</v>
      </c>
      <c r="N577" s="41">
        <f t="shared" si="225"/>
        <v>33.014099999999999</v>
      </c>
      <c r="O577" s="41">
        <f t="shared" si="226"/>
        <v>30.230499999999999</v>
      </c>
      <c r="P577" s="3">
        <v>8312</v>
      </c>
      <c r="Q577" s="3">
        <v>8628</v>
      </c>
      <c r="R577" s="3">
        <v>8119</v>
      </c>
      <c r="S577" s="3">
        <v>8192</v>
      </c>
      <c r="T577" s="74">
        <v>7891</v>
      </c>
      <c r="U577" s="74">
        <f t="shared" si="227"/>
        <v>8628</v>
      </c>
      <c r="V577" s="42">
        <f t="shared" si="228"/>
        <v>7.04</v>
      </c>
      <c r="W577" s="68">
        <v>3859566</v>
      </c>
      <c r="X577" s="69">
        <v>2167680</v>
      </c>
      <c r="Y577" s="8">
        <v>5.1463558904520017</v>
      </c>
      <c r="Z577" s="37">
        <f t="shared" si="229"/>
        <v>1533.318</v>
      </c>
      <c r="AA577" s="65">
        <f t="shared" si="230"/>
        <v>0</v>
      </c>
      <c r="AB577" s="34">
        <f t="shared" si="231"/>
        <v>0.43202299999999999</v>
      </c>
      <c r="AC577" s="34" t="str">
        <f t="shared" si="232"/>
        <v/>
      </c>
      <c r="AD577" s="65" t="str">
        <f t="shared" si="233"/>
        <v/>
      </c>
      <c r="AE577" s="65" t="str">
        <f t="shared" si="234"/>
        <v/>
      </c>
      <c r="AF577" s="65" t="str">
        <f t="shared" si="235"/>
        <v/>
      </c>
      <c r="AG577" s="65">
        <f t="shared" si="251"/>
        <v>824.40877378999983</v>
      </c>
      <c r="AH577" s="34" t="str">
        <f t="shared" si="236"/>
        <v/>
      </c>
      <c r="AI577" s="34" t="str">
        <f t="shared" si="237"/>
        <v/>
      </c>
      <c r="AJ577" s="65" t="str">
        <f t="shared" si="238"/>
        <v/>
      </c>
      <c r="AK577" s="37" t="str">
        <f t="shared" si="239"/>
        <v/>
      </c>
      <c r="AL577" s="14">
        <f t="shared" si="240"/>
        <v>824.41</v>
      </c>
      <c r="AM577" s="42">
        <f t="shared" si="241"/>
        <v>919.67</v>
      </c>
      <c r="AN577" s="60">
        <f t="shared" si="242"/>
        <v>5709252</v>
      </c>
      <c r="AO577" s="43">
        <f t="shared" si="243"/>
        <v>4.6442910472681925E-2</v>
      </c>
      <c r="AP577" s="66">
        <f t="shared" si="244"/>
        <v>85981.06055956929</v>
      </c>
      <c r="AQ577" s="18">
        <v>0</v>
      </c>
      <c r="AR577" s="66">
        <f t="shared" si="245"/>
        <v>3943905</v>
      </c>
      <c r="AS577" s="38">
        <f t="shared" si="246"/>
        <v>80210</v>
      </c>
      <c r="AT577" s="38">
        <f t="shared" si="247"/>
        <v>108384</v>
      </c>
      <c r="AU577" s="66">
        <f t="shared" si="248"/>
        <v>3777714</v>
      </c>
      <c r="AV577" s="20">
        <f t="shared" si="249"/>
        <v>3943905</v>
      </c>
      <c r="AX577" s="65">
        <f t="shared" si="250"/>
        <v>1</v>
      </c>
    </row>
    <row r="578" spans="1:50" ht="15" customHeight="1">
      <c r="A578" s="2">
        <v>60</v>
      </c>
      <c r="B578" s="2">
        <v>500</v>
      </c>
      <c r="C578" s="1" t="s">
        <v>220</v>
      </c>
      <c r="D578" s="35">
        <v>2310807</v>
      </c>
      <c r="E578" s="66">
        <v>0</v>
      </c>
      <c r="F578" s="7">
        <v>8601</v>
      </c>
      <c r="G578" s="66">
        <v>8875</v>
      </c>
      <c r="H578" s="63">
        <v>2.4329999999999998</v>
      </c>
      <c r="I578" s="65">
        <v>2514</v>
      </c>
      <c r="J578" s="73">
        <f t="shared" si="224"/>
        <v>0.2833</v>
      </c>
      <c r="K578" s="65">
        <v>189</v>
      </c>
      <c r="L578" s="65">
        <v>3737</v>
      </c>
      <c r="M578" s="61">
        <v>1094</v>
      </c>
      <c r="N578" s="65">
        <f>ROUND(479/L578,6)*100</f>
        <v>12.817799999999998</v>
      </c>
      <c r="O578" s="41">
        <f t="shared" si="226"/>
        <v>29.274799999999999</v>
      </c>
      <c r="P578" s="3">
        <v>7607</v>
      </c>
      <c r="Q578" s="3">
        <v>8537</v>
      </c>
      <c r="R578" s="3">
        <v>8658</v>
      </c>
      <c r="S578" s="3">
        <v>7501</v>
      </c>
      <c r="T578" s="74">
        <v>8601</v>
      </c>
      <c r="U578" s="74">
        <f t="shared" si="227"/>
        <v>8658</v>
      </c>
      <c r="V578" s="42">
        <f t="shared" si="228"/>
        <v>0</v>
      </c>
      <c r="W578" s="68">
        <v>8614199</v>
      </c>
      <c r="X578" s="69">
        <v>5183071</v>
      </c>
      <c r="Y578" s="8">
        <v>5.9090350997765242</v>
      </c>
      <c r="Z578" s="37">
        <f t="shared" si="229"/>
        <v>1455.5676000000001</v>
      </c>
      <c r="AA578" s="65">
        <f t="shared" si="230"/>
        <v>0</v>
      </c>
      <c r="AB578" s="34">
        <f t="shared" si="231"/>
        <v>0.43202299999999999</v>
      </c>
      <c r="AC578" s="34" t="str">
        <f t="shared" si="232"/>
        <v/>
      </c>
      <c r="AD578" s="65" t="str">
        <f t="shared" si="233"/>
        <v/>
      </c>
      <c r="AE578" s="65" t="str">
        <f t="shared" si="234"/>
        <v/>
      </c>
      <c r="AF578" s="65" t="str">
        <f t="shared" si="235"/>
        <v/>
      </c>
      <c r="AG578" s="65">
        <f t="shared" si="251"/>
        <v>582.15842662</v>
      </c>
      <c r="AH578" s="34" t="str">
        <f t="shared" si="236"/>
        <v/>
      </c>
      <c r="AI578" s="34" t="str">
        <f t="shared" si="237"/>
        <v/>
      </c>
      <c r="AJ578" s="65" t="str">
        <f t="shared" si="238"/>
        <v/>
      </c>
      <c r="AK578" s="37" t="str">
        <f t="shared" si="239"/>
        <v/>
      </c>
      <c r="AL578" s="14">
        <f t="shared" si="240"/>
        <v>582.16</v>
      </c>
      <c r="AM578" s="42">
        <f t="shared" si="241"/>
        <v>649.42999999999995</v>
      </c>
      <c r="AN578" s="60">
        <f t="shared" si="242"/>
        <v>2042159</v>
      </c>
      <c r="AO578" s="43">
        <f t="shared" si="243"/>
        <v>4.6442910472681925E-2</v>
      </c>
      <c r="AP578" s="66">
        <f t="shared" si="244"/>
        <v>-12476.795012665054</v>
      </c>
      <c r="AQ578" s="18">
        <v>0</v>
      </c>
      <c r="AR578" s="66">
        <f t="shared" si="245"/>
        <v>2042159</v>
      </c>
      <c r="AS578" s="38">
        <f t="shared" si="246"/>
        <v>88750</v>
      </c>
      <c r="AT578" s="38">
        <f t="shared" si="247"/>
        <v>259153.55000000002</v>
      </c>
      <c r="AU578" s="66">
        <f t="shared" si="248"/>
        <v>2222057</v>
      </c>
      <c r="AV578" s="20">
        <f t="shared" si="249"/>
        <v>2222057</v>
      </c>
      <c r="AX578" s="65">
        <f t="shared" si="250"/>
        <v>1</v>
      </c>
    </row>
    <row r="579" spans="1:50" ht="15" customHeight="1">
      <c r="A579" s="2">
        <v>60</v>
      </c>
      <c r="B579" s="2">
        <v>700</v>
      </c>
      <c r="C579" s="1" t="s">
        <v>247</v>
      </c>
      <c r="D579" s="35">
        <v>140188</v>
      </c>
      <c r="E579" s="66">
        <v>0</v>
      </c>
      <c r="F579" s="7">
        <v>503</v>
      </c>
      <c r="G579" s="66">
        <v>492</v>
      </c>
      <c r="H579" s="63">
        <v>2.1579999999999999</v>
      </c>
      <c r="I579" s="65">
        <v>274</v>
      </c>
      <c r="J579" s="73">
        <f t="shared" si="224"/>
        <v>0.55689999999999995</v>
      </c>
      <c r="K579" s="65">
        <v>73</v>
      </c>
      <c r="L579" s="65">
        <v>251</v>
      </c>
      <c r="M579" s="61">
        <v>49</v>
      </c>
      <c r="N579" s="41">
        <f t="shared" ref="N579:N642" si="252">ROUND(K579/L579,6)*100</f>
        <v>29.0837</v>
      </c>
      <c r="O579" s="41">
        <f t="shared" si="226"/>
        <v>19.521899999999999</v>
      </c>
      <c r="P579" s="3">
        <v>571</v>
      </c>
      <c r="Q579" s="3">
        <v>585</v>
      </c>
      <c r="R579" s="3">
        <v>422</v>
      </c>
      <c r="S579" s="3">
        <v>437</v>
      </c>
      <c r="T579" s="75">
        <v>503</v>
      </c>
      <c r="U579" s="74">
        <f t="shared" si="227"/>
        <v>585</v>
      </c>
      <c r="V579" s="42">
        <f t="shared" si="228"/>
        <v>15.9</v>
      </c>
      <c r="W579" s="68">
        <v>161645</v>
      </c>
      <c r="X579" s="69">
        <v>175741</v>
      </c>
      <c r="Y579" s="8">
        <v>1.0084096914734739</v>
      </c>
      <c r="Z579" s="37">
        <f t="shared" si="229"/>
        <v>498.80520000000001</v>
      </c>
      <c r="AA579" s="65">
        <f t="shared" si="230"/>
        <v>0</v>
      </c>
      <c r="AB579" s="34">
        <f t="shared" si="231"/>
        <v>0.43202299999999999</v>
      </c>
      <c r="AC579" s="34" t="str">
        <f t="shared" si="232"/>
        <v/>
      </c>
      <c r="AD579" s="65" t="str">
        <f t="shared" si="233"/>
        <v/>
      </c>
      <c r="AE579" s="65">
        <f t="shared" si="234"/>
        <v>553.86400000000003</v>
      </c>
      <c r="AF579" s="65">
        <f t="shared" si="235"/>
        <v>553.86400000000003</v>
      </c>
      <c r="AG579" s="65">
        <f t="shared" si="251"/>
        <v>0</v>
      </c>
      <c r="AH579" s="34" t="str">
        <f t="shared" si="236"/>
        <v/>
      </c>
      <c r="AI579" s="34" t="str">
        <f t="shared" si="237"/>
        <v/>
      </c>
      <c r="AJ579" s="65" t="str">
        <f t="shared" si="238"/>
        <v/>
      </c>
      <c r="AK579" s="37" t="str">
        <f t="shared" si="239"/>
        <v/>
      </c>
      <c r="AL579" s="14">
        <f t="shared" si="240"/>
        <v>553.86</v>
      </c>
      <c r="AM579" s="42">
        <f t="shared" si="241"/>
        <v>617.86</v>
      </c>
      <c r="AN579" s="60">
        <f t="shared" si="242"/>
        <v>234153</v>
      </c>
      <c r="AO579" s="43">
        <f t="shared" si="243"/>
        <v>4.6442910472681925E-2</v>
      </c>
      <c r="AP579" s="66">
        <f t="shared" si="244"/>
        <v>4364.0080825655568</v>
      </c>
      <c r="AQ579" s="18">
        <v>0</v>
      </c>
      <c r="AR579" s="66">
        <f t="shared" si="245"/>
        <v>144552</v>
      </c>
      <c r="AS579" s="38">
        <f t="shared" si="246"/>
        <v>4920</v>
      </c>
      <c r="AT579" s="38">
        <f t="shared" si="247"/>
        <v>8787.0500000000011</v>
      </c>
      <c r="AU579" s="66">
        <f t="shared" si="248"/>
        <v>135268</v>
      </c>
      <c r="AV579" s="20">
        <f t="shared" si="249"/>
        <v>144552</v>
      </c>
      <c r="AX579" s="65">
        <f t="shared" si="250"/>
        <v>1</v>
      </c>
    </row>
    <row r="580" spans="1:50" ht="15" customHeight="1">
      <c r="A580" s="2">
        <v>60</v>
      </c>
      <c r="B580" s="2">
        <v>900</v>
      </c>
      <c r="C580" s="1" t="s">
        <v>262</v>
      </c>
      <c r="D580" s="35">
        <v>312927</v>
      </c>
      <c r="E580" s="66">
        <v>0</v>
      </c>
      <c r="F580" s="7">
        <v>842</v>
      </c>
      <c r="G580" s="66">
        <v>848</v>
      </c>
      <c r="H580" s="63">
        <v>2.133</v>
      </c>
      <c r="I580" s="65">
        <v>425</v>
      </c>
      <c r="J580" s="73">
        <f t="shared" si="224"/>
        <v>0.50119999999999998</v>
      </c>
      <c r="K580" s="65">
        <v>145</v>
      </c>
      <c r="L580" s="65">
        <v>541</v>
      </c>
      <c r="M580" s="61">
        <v>210</v>
      </c>
      <c r="N580" s="41">
        <f t="shared" si="252"/>
        <v>26.802199999999999</v>
      </c>
      <c r="O580" s="41">
        <f t="shared" si="226"/>
        <v>38.817</v>
      </c>
      <c r="P580" s="3">
        <v>955</v>
      </c>
      <c r="Q580" s="3">
        <v>869</v>
      </c>
      <c r="R580" s="3">
        <v>853</v>
      </c>
      <c r="S580" s="3">
        <v>893</v>
      </c>
      <c r="T580" s="75">
        <v>842</v>
      </c>
      <c r="U580" s="74">
        <f t="shared" si="227"/>
        <v>955</v>
      </c>
      <c r="V580" s="42">
        <f t="shared" si="228"/>
        <v>11.2</v>
      </c>
      <c r="W580" s="68">
        <v>387922</v>
      </c>
      <c r="X580" s="69">
        <v>207000</v>
      </c>
      <c r="Y580" s="8">
        <v>2.1308419189586978</v>
      </c>
      <c r="Z580" s="37">
        <f t="shared" si="229"/>
        <v>395.149</v>
      </c>
      <c r="AA580" s="65">
        <f t="shared" si="230"/>
        <v>0</v>
      </c>
      <c r="AB580" s="34">
        <f t="shared" si="231"/>
        <v>0.43202299999999999</v>
      </c>
      <c r="AC580" s="34" t="str">
        <f t="shared" si="232"/>
        <v/>
      </c>
      <c r="AD580" s="65" t="str">
        <f t="shared" si="233"/>
        <v/>
      </c>
      <c r="AE580" s="65">
        <f t="shared" si="234"/>
        <v>684.51600000000008</v>
      </c>
      <c r="AF580" s="65">
        <f t="shared" si="235"/>
        <v>630</v>
      </c>
      <c r="AG580" s="65">
        <f t="shared" si="251"/>
        <v>0</v>
      </c>
      <c r="AH580" s="34" t="str">
        <f t="shared" si="236"/>
        <v/>
      </c>
      <c r="AI580" s="34" t="str">
        <f t="shared" si="237"/>
        <v/>
      </c>
      <c r="AJ580" s="65" t="str">
        <f t="shared" si="238"/>
        <v/>
      </c>
      <c r="AK580" s="37" t="str">
        <f t="shared" si="239"/>
        <v/>
      </c>
      <c r="AL580" s="14">
        <f t="shared" si="240"/>
        <v>630</v>
      </c>
      <c r="AM580" s="42">
        <f t="shared" si="241"/>
        <v>702.8</v>
      </c>
      <c r="AN580" s="60">
        <f t="shared" si="242"/>
        <v>428383</v>
      </c>
      <c r="AO580" s="43">
        <f t="shared" si="243"/>
        <v>4.6442910472681925E-2</v>
      </c>
      <c r="AP580" s="66">
        <f t="shared" si="244"/>
        <v>5362.1126715339642</v>
      </c>
      <c r="AQ580" s="18">
        <v>0</v>
      </c>
      <c r="AR580" s="66">
        <f t="shared" si="245"/>
        <v>318289</v>
      </c>
      <c r="AS580" s="38">
        <f t="shared" si="246"/>
        <v>8480</v>
      </c>
      <c r="AT580" s="38">
        <f t="shared" si="247"/>
        <v>10350</v>
      </c>
      <c r="AU580" s="66">
        <f t="shared" si="248"/>
        <v>304447</v>
      </c>
      <c r="AV580" s="20">
        <f t="shared" si="249"/>
        <v>318289</v>
      </c>
      <c r="AX580" s="65">
        <f t="shared" si="250"/>
        <v>1</v>
      </c>
    </row>
    <row r="581" spans="1:50" ht="15" customHeight="1">
      <c r="A581" s="2">
        <v>60</v>
      </c>
      <c r="B581" s="2">
        <v>1000</v>
      </c>
      <c r="C581" s="1" t="s">
        <v>265</v>
      </c>
      <c r="D581" s="35">
        <v>103554</v>
      </c>
      <c r="E581" s="66">
        <v>0</v>
      </c>
      <c r="F581" s="7">
        <v>435</v>
      </c>
      <c r="G581" s="66">
        <v>429</v>
      </c>
      <c r="H581" s="63">
        <v>2.3969999999999998</v>
      </c>
      <c r="I581" s="65">
        <v>99</v>
      </c>
      <c r="J581" s="73">
        <f t="shared" si="224"/>
        <v>0.23080000000000001</v>
      </c>
      <c r="K581" s="65">
        <v>40</v>
      </c>
      <c r="L581" s="65">
        <v>191</v>
      </c>
      <c r="M581" s="61">
        <v>46</v>
      </c>
      <c r="N581" s="41">
        <f t="shared" si="252"/>
        <v>20.942399999999999</v>
      </c>
      <c r="O581" s="41">
        <f t="shared" si="226"/>
        <v>24.0838</v>
      </c>
      <c r="P581" s="3">
        <v>383</v>
      </c>
      <c r="Q581" s="3">
        <v>453</v>
      </c>
      <c r="R581" s="3">
        <v>413</v>
      </c>
      <c r="S581" s="3">
        <v>435</v>
      </c>
      <c r="T581" s="75">
        <v>435</v>
      </c>
      <c r="U581" s="74">
        <f t="shared" si="227"/>
        <v>453</v>
      </c>
      <c r="V581" s="42">
        <f t="shared" si="228"/>
        <v>5.3</v>
      </c>
      <c r="W581" s="68">
        <v>165982</v>
      </c>
      <c r="X581" s="69">
        <v>136475</v>
      </c>
      <c r="Y581" s="8">
        <v>0.42463748866790119</v>
      </c>
      <c r="Z581" s="37">
        <f t="shared" si="229"/>
        <v>1024.4032</v>
      </c>
      <c r="AA581" s="65">
        <f t="shared" si="230"/>
        <v>0</v>
      </c>
      <c r="AB581" s="34">
        <f t="shared" si="231"/>
        <v>0.43202299999999999</v>
      </c>
      <c r="AC581" s="34" t="str">
        <f t="shared" si="232"/>
        <v/>
      </c>
      <c r="AD581" s="65" t="str">
        <f t="shared" si="233"/>
        <v/>
      </c>
      <c r="AE581" s="65">
        <f t="shared" si="234"/>
        <v>530.74299999999994</v>
      </c>
      <c r="AF581" s="65">
        <f t="shared" si="235"/>
        <v>530.74299999999994</v>
      </c>
      <c r="AG581" s="65">
        <f t="shared" si="251"/>
        <v>0</v>
      </c>
      <c r="AH581" s="34" t="str">
        <f t="shared" si="236"/>
        <v/>
      </c>
      <c r="AI581" s="34" t="str">
        <f t="shared" si="237"/>
        <v/>
      </c>
      <c r="AJ581" s="65" t="str">
        <f t="shared" si="238"/>
        <v/>
      </c>
      <c r="AK581" s="37" t="str">
        <f t="shared" si="239"/>
        <v/>
      </c>
      <c r="AL581" s="14">
        <f t="shared" si="240"/>
        <v>530.74</v>
      </c>
      <c r="AM581" s="42">
        <f t="shared" si="241"/>
        <v>592.07000000000005</v>
      </c>
      <c r="AN581" s="60">
        <f t="shared" si="242"/>
        <v>182290</v>
      </c>
      <c r="AO581" s="43">
        <f t="shared" si="243"/>
        <v>4.6442910472681925E-2</v>
      </c>
      <c r="AP581" s="66">
        <f t="shared" si="244"/>
        <v>3656.7289989770838</v>
      </c>
      <c r="AQ581" s="18">
        <v>0</v>
      </c>
      <c r="AR581" s="66">
        <f t="shared" si="245"/>
        <v>107211</v>
      </c>
      <c r="AS581" s="38">
        <f t="shared" si="246"/>
        <v>4290</v>
      </c>
      <c r="AT581" s="38">
        <f t="shared" si="247"/>
        <v>6823.75</v>
      </c>
      <c r="AU581" s="66">
        <f t="shared" si="248"/>
        <v>99264</v>
      </c>
      <c r="AV581" s="20">
        <f t="shared" si="249"/>
        <v>107211</v>
      </c>
      <c r="AX581" s="65">
        <f t="shared" si="250"/>
        <v>1</v>
      </c>
    </row>
    <row r="582" spans="1:50" ht="15" customHeight="1">
      <c r="A582" s="2">
        <v>60</v>
      </c>
      <c r="B582" s="2">
        <v>1100</v>
      </c>
      <c r="C582" s="1" t="s">
        <v>274</v>
      </c>
      <c r="D582" s="35">
        <v>593218</v>
      </c>
      <c r="E582" s="66">
        <v>0</v>
      </c>
      <c r="F582" s="7">
        <v>1527</v>
      </c>
      <c r="G582" s="66">
        <v>1489</v>
      </c>
      <c r="H582" s="63">
        <v>2.0979999999999999</v>
      </c>
      <c r="I582" s="65">
        <v>1038</v>
      </c>
      <c r="J582" s="73">
        <f t="shared" si="224"/>
        <v>0.69710000000000005</v>
      </c>
      <c r="K582" s="65">
        <v>229</v>
      </c>
      <c r="L582" s="65">
        <v>774</v>
      </c>
      <c r="M582" s="61">
        <v>244</v>
      </c>
      <c r="N582" s="41">
        <f t="shared" si="252"/>
        <v>29.586600000000001</v>
      </c>
      <c r="O582" s="41">
        <f t="shared" si="226"/>
        <v>31.5245</v>
      </c>
      <c r="P582" s="3">
        <v>1684</v>
      </c>
      <c r="Q582" s="3">
        <v>1599</v>
      </c>
      <c r="R582" s="3">
        <v>1529</v>
      </c>
      <c r="S582" s="3">
        <v>1575</v>
      </c>
      <c r="T582" s="74">
        <v>1527</v>
      </c>
      <c r="U582" s="74">
        <f t="shared" si="227"/>
        <v>1684</v>
      </c>
      <c r="V582" s="42">
        <f t="shared" si="228"/>
        <v>11.58</v>
      </c>
      <c r="W582" s="68">
        <v>768048</v>
      </c>
      <c r="X582" s="69">
        <v>354111</v>
      </c>
      <c r="Y582" s="8">
        <v>1.7094384221085195</v>
      </c>
      <c r="Z582" s="37">
        <f t="shared" si="229"/>
        <v>893.2758</v>
      </c>
      <c r="AA582" s="65">
        <f t="shared" si="230"/>
        <v>0</v>
      </c>
      <c r="AB582" s="34">
        <f t="shared" si="231"/>
        <v>0.43202299999999999</v>
      </c>
      <c r="AC582" s="34" t="str">
        <f t="shared" si="232"/>
        <v/>
      </c>
      <c r="AD582" s="65" t="str">
        <f t="shared" si="233"/>
        <v/>
      </c>
      <c r="AE582" s="65">
        <f t="shared" si="234"/>
        <v>919.76299999999992</v>
      </c>
      <c r="AF582" s="65">
        <f t="shared" si="235"/>
        <v>630</v>
      </c>
      <c r="AG582" s="65">
        <f t="shared" si="251"/>
        <v>0</v>
      </c>
      <c r="AH582" s="34" t="str">
        <f t="shared" si="236"/>
        <v/>
      </c>
      <c r="AI582" s="34" t="str">
        <f t="shared" si="237"/>
        <v/>
      </c>
      <c r="AJ582" s="65" t="str">
        <f t="shared" si="238"/>
        <v/>
      </c>
      <c r="AK582" s="37" t="str">
        <f t="shared" si="239"/>
        <v/>
      </c>
      <c r="AL582" s="14">
        <f t="shared" si="240"/>
        <v>630</v>
      </c>
      <c r="AM582" s="42">
        <f t="shared" si="241"/>
        <v>702.8</v>
      </c>
      <c r="AN582" s="60">
        <f t="shared" si="242"/>
        <v>714655</v>
      </c>
      <c r="AO582" s="43">
        <f t="shared" si="243"/>
        <v>4.6442910472681925E-2</v>
      </c>
      <c r="AP582" s="66">
        <f t="shared" si="244"/>
        <v>5639.8877190710746</v>
      </c>
      <c r="AQ582" s="18">
        <v>0</v>
      </c>
      <c r="AR582" s="66">
        <f t="shared" si="245"/>
        <v>598858</v>
      </c>
      <c r="AS582" s="38">
        <f t="shared" si="246"/>
        <v>14890</v>
      </c>
      <c r="AT582" s="38">
        <f t="shared" si="247"/>
        <v>17705.55</v>
      </c>
      <c r="AU582" s="66">
        <f t="shared" si="248"/>
        <v>578328</v>
      </c>
      <c r="AV582" s="20">
        <f t="shared" si="249"/>
        <v>598858</v>
      </c>
      <c r="AX582" s="65">
        <f t="shared" si="250"/>
        <v>1</v>
      </c>
    </row>
    <row r="583" spans="1:50" ht="15" customHeight="1">
      <c r="A583" s="2">
        <v>60</v>
      </c>
      <c r="B583" s="2">
        <v>1300</v>
      </c>
      <c r="C583" s="1" t="s">
        <v>324</v>
      </c>
      <c r="D583" s="35">
        <v>14508</v>
      </c>
      <c r="E583" s="66">
        <v>0</v>
      </c>
      <c r="F583" s="7">
        <v>66</v>
      </c>
      <c r="G583" s="66">
        <v>59</v>
      </c>
      <c r="H583" s="63">
        <v>1.6859999999999999</v>
      </c>
      <c r="I583" s="65"/>
      <c r="J583" s="73">
        <f t="shared" si="224"/>
        <v>0</v>
      </c>
      <c r="K583" s="65">
        <v>26</v>
      </c>
      <c r="L583" s="65">
        <v>44</v>
      </c>
      <c r="M583" s="61">
        <v>8</v>
      </c>
      <c r="N583" s="41">
        <f t="shared" si="252"/>
        <v>59.090900000000005</v>
      </c>
      <c r="O583" s="41">
        <f t="shared" si="226"/>
        <v>18.181799999999999</v>
      </c>
      <c r="P583" s="3">
        <v>96</v>
      </c>
      <c r="Q583" s="3">
        <v>116</v>
      </c>
      <c r="R583" s="3">
        <v>128</v>
      </c>
      <c r="S583" s="3">
        <v>106</v>
      </c>
      <c r="T583" s="75">
        <v>66</v>
      </c>
      <c r="U583" s="74">
        <f t="shared" si="227"/>
        <v>128</v>
      </c>
      <c r="V583" s="42">
        <f t="shared" si="228"/>
        <v>53.91</v>
      </c>
      <c r="W583" s="68">
        <v>34408</v>
      </c>
      <c r="X583" s="69">
        <v>13245</v>
      </c>
      <c r="Y583" s="8">
        <v>0.26208692858808613</v>
      </c>
      <c r="Z583" s="37">
        <f t="shared" si="229"/>
        <v>251.82480000000001</v>
      </c>
      <c r="AA583" s="65">
        <f t="shared" si="230"/>
        <v>0</v>
      </c>
      <c r="AB583" s="34">
        <f t="shared" si="231"/>
        <v>0.43202299999999999</v>
      </c>
      <c r="AC583" s="34" t="str">
        <f t="shared" si="232"/>
        <v/>
      </c>
      <c r="AD583" s="65" t="str">
        <f t="shared" si="233"/>
        <v/>
      </c>
      <c r="AE583" s="65">
        <f t="shared" si="234"/>
        <v>410</v>
      </c>
      <c r="AF583" s="65">
        <f t="shared" si="235"/>
        <v>410</v>
      </c>
      <c r="AG583" s="65">
        <f t="shared" si="251"/>
        <v>0</v>
      </c>
      <c r="AH583" s="34" t="str">
        <f t="shared" si="236"/>
        <v/>
      </c>
      <c r="AI583" s="34" t="str">
        <f t="shared" si="237"/>
        <v/>
      </c>
      <c r="AJ583" s="65" t="str">
        <f t="shared" si="238"/>
        <v/>
      </c>
      <c r="AK583" s="37" t="str">
        <f t="shared" si="239"/>
        <v/>
      </c>
      <c r="AL583" s="14">
        <f t="shared" si="240"/>
        <v>410</v>
      </c>
      <c r="AM583" s="42">
        <f t="shared" si="241"/>
        <v>457.38</v>
      </c>
      <c r="AN583" s="60">
        <f t="shared" si="242"/>
        <v>12120</v>
      </c>
      <c r="AO583" s="43">
        <f t="shared" si="243"/>
        <v>4.6442910472681925E-2</v>
      </c>
      <c r="AP583" s="66">
        <f t="shared" si="244"/>
        <v>-110.90567020876443</v>
      </c>
      <c r="AQ583" s="18">
        <v>0</v>
      </c>
      <c r="AR583" s="66">
        <f t="shared" si="245"/>
        <v>12120</v>
      </c>
      <c r="AS583" s="38">
        <f t="shared" si="246"/>
        <v>590</v>
      </c>
      <c r="AT583" s="38">
        <f t="shared" si="247"/>
        <v>662.25</v>
      </c>
      <c r="AU583" s="66">
        <f t="shared" si="248"/>
        <v>13918</v>
      </c>
      <c r="AV583" s="20">
        <f t="shared" si="249"/>
        <v>13918</v>
      </c>
      <c r="AX583" s="65">
        <f t="shared" si="250"/>
        <v>1</v>
      </c>
    </row>
    <row r="584" spans="1:50" ht="15" customHeight="1">
      <c r="A584" s="2">
        <v>60</v>
      </c>
      <c r="B584" s="2">
        <v>1400</v>
      </c>
      <c r="C584" s="1" t="s">
        <v>446</v>
      </c>
      <c r="D584" s="35">
        <v>21375</v>
      </c>
      <c r="E584" s="66">
        <v>0</v>
      </c>
      <c r="F584" s="7">
        <v>86</v>
      </c>
      <c r="G584" s="66">
        <v>83</v>
      </c>
      <c r="H584" s="63">
        <v>1.8859999999999999</v>
      </c>
      <c r="I584" s="40">
        <v>0</v>
      </c>
      <c r="J584" s="73">
        <f t="shared" si="224"/>
        <v>0</v>
      </c>
      <c r="K584" s="65">
        <v>27</v>
      </c>
      <c r="L584" s="65">
        <v>51</v>
      </c>
      <c r="M584" s="61">
        <v>15</v>
      </c>
      <c r="N584" s="41">
        <f t="shared" si="252"/>
        <v>52.941200000000002</v>
      </c>
      <c r="O584" s="41">
        <f t="shared" si="226"/>
        <v>29.411799999999999</v>
      </c>
      <c r="P584" s="3">
        <v>140</v>
      </c>
      <c r="Q584" s="3">
        <v>123</v>
      </c>
      <c r="R584" s="3">
        <v>112</v>
      </c>
      <c r="S584" s="3">
        <v>79</v>
      </c>
      <c r="T584" s="75">
        <v>86</v>
      </c>
      <c r="U584" s="74">
        <f t="shared" si="227"/>
        <v>140</v>
      </c>
      <c r="V584" s="42">
        <f t="shared" si="228"/>
        <v>40.71</v>
      </c>
      <c r="W584" s="68">
        <v>33917</v>
      </c>
      <c r="X584" s="69">
        <v>10999</v>
      </c>
      <c r="Y584" s="8">
        <v>0.29151254754848283</v>
      </c>
      <c r="Z584" s="37">
        <f t="shared" si="229"/>
        <v>295.01299999999998</v>
      </c>
      <c r="AA584" s="65">
        <f t="shared" si="230"/>
        <v>0</v>
      </c>
      <c r="AB584" s="34">
        <f t="shared" si="231"/>
        <v>0.43202299999999999</v>
      </c>
      <c r="AC584" s="34" t="str">
        <f t="shared" si="232"/>
        <v/>
      </c>
      <c r="AD584" s="65" t="str">
        <f t="shared" si="233"/>
        <v/>
      </c>
      <c r="AE584" s="65">
        <f t="shared" si="234"/>
        <v>410</v>
      </c>
      <c r="AF584" s="65">
        <f t="shared" si="235"/>
        <v>410</v>
      </c>
      <c r="AG584" s="65">
        <f t="shared" si="251"/>
        <v>0</v>
      </c>
      <c r="AH584" s="34" t="str">
        <f t="shared" si="236"/>
        <v/>
      </c>
      <c r="AI584" s="34" t="str">
        <f t="shared" si="237"/>
        <v/>
      </c>
      <c r="AJ584" s="65" t="str">
        <f t="shared" si="238"/>
        <v/>
      </c>
      <c r="AK584" s="37" t="str">
        <f t="shared" si="239"/>
        <v/>
      </c>
      <c r="AL584" s="14">
        <f t="shared" si="240"/>
        <v>410</v>
      </c>
      <c r="AM584" s="42">
        <f t="shared" si="241"/>
        <v>457.38</v>
      </c>
      <c r="AN584" s="60">
        <f t="shared" si="242"/>
        <v>23310</v>
      </c>
      <c r="AO584" s="43">
        <f t="shared" si="243"/>
        <v>4.6442910472681925E-2</v>
      </c>
      <c r="AP584" s="66">
        <f t="shared" si="244"/>
        <v>89.86703176463952</v>
      </c>
      <c r="AQ584" s="18">
        <v>0</v>
      </c>
      <c r="AR584" s="66">
        <f t="shared" si="245"/>
        <v>21465</v>
      </c>
      <c r="AS584" s="38">
        <f t="shared" si="246"/>
        <v>830</v>
      </c>
      <c r="AT584" s="38">
        <f t="shared" si="247"/>
        <v>549.95000000000005</v>
      </c>
      <c r="AU584" s="66">
        <f t="shared" si="248"/>
        <v>20825</v>
      </c>
      <c r="AV584" s="20">
        <f t="shared" si="249"/>
        <v>21465</v>
      </c>
      <c r="AX584" s="65">
        <f t="shared" si="250"/>
        <v>1</v>
      </c>
    </row>
    <row r="585" spans="1:50" ht="15" customHeight="1">
      <c r="A585" s="2">
        <v>60</v>
      </c>
      <c r="B585" s="2">
        <v>1600</v>
      </c>
      <c r="C585" s="1" t="s">
        <v>501</v>
      </c>
      <c r="D585" s="35">
        <v>239486</v>
      </c>
      <c r="E585" s="66">
        <v>0</v>
      </c>
      <c r="F585" s="7">
        <v>625</v>
      </c>
      <c r="G585" s="66">
        <v>612</v>
      </c>
      <c r="H585" s="63">
        <v>1.982</v>
      </c>
      <c r="I585" s="65">
        <v>243</v>
      </c>
      <c r="J585" s="73">
        <f t="shared" si="224"/>
        <v>0.39710000000000001</v>
      </c>
      <c r="K585" s="65">
        <v>98</v>
      </c>
      <c r="L585" s="65">
        <v>316</v>
      </c>
      <c r="M585" s="61">
        <v>83</v>
      </c>
      <c r="N585" s="41">
        <f t="shared" si="252"/>
        <v>31.012699999999999</v>
      </c>
      <c r="O585" s="41">
        <f t="shared" si="226"/>
        <v>26.265799999999999</v>
      </c>
      <c r="P585" s="3">
        <v>753</v>
      </c>
      <c r="Q585" s="3">
        <v>681</v>
      </c>
      <c r="R585" s="3">
        <v>665</v>
      </c>
      <c r="S585" s="3">
        <v>638</v>
      </c>
      <c r="T585" s="75">
        <v>625</v>
      </c>
      <c r="U585" s="74">
        <f t="shared" si="227"/>
        <v>753</v>
      </c>
      <c r="V585" s="42">
        <f t="shared" si="228"/>
        <v>18.73</v>
      </c>
      <c r="W585" s="68">
        <v>194960</v>
      </c>
      <c r="X585" s="69">
        <v>207397</v>
      </c>
      <c r="Y585" s="8">
        <v>1.0017258767222088</v>
      </c>
      <c r="Z585" s="37">
        <f t="shared" si="229"/>
        <v>623.92319999999995</v>
      </c>
      <c r="AA585" s="65">
        <f t="shared" si="230"/>
        <v>0</v>
      </c>
      <c r="AB585" s="34">
        <f t="shared" si="231"/>
        <v>0.43202299999999999</v>
      </c>
      <c r="AC585" s="34" t="str">
        <f t="shared" si="232"/>
        <v/>
      </c>
      <c r="AD585" s="65" t="str">
        <f t="shared" si="233"/>
        <v/>
      </c>
      <c r="AE585" s="65">
        <f t="shared" si="234"/>
        <v>597.904</v>
      </c>
      <c r="AF585" s="65">
        <f t="shared" si="235"/>
        <v>597.904</v>
      </c>
      <c r="AG585" s="65">
        <f t="shared" si="251"/>
        <v>0</v>
      </c>
      <c r="AH585" s="34" t="str">
        <f t="shared" si="236"/>
        <v/>
      </c>
      <c r="AI585" s="34" t="str">
        <f t="shared" si="237"/>
        <v/>
      </c>
      <c r="AJ585" s="65" t="str">
        <f t="shared" si="238"/>
        <v/>
      </c>
      <c r="AK585" s="37" t="str">
        <f t="shared" si="239"/>
        <v/>
      </c>
      <c r="AL585" s="14">
        <f t="shared" si="240"/>
        <v>597.9</v>
      </c>
      <c r="AM585" s="42">
        <f t="shared" si="241"/>
        <v>666.99</v>
      </c>
      <c r="AN585" s="60">
        <f t="shared" si="242"/>
        <v>323971</v>
      </c>
      <c r="AO585" s="43">
        <f t="shared" si="243"/>
        <v>4.6442910472681925E-2</v>
      </c>
      <c r="AP585" s="66">
        <f t="shared" si="244"/>
        <v>3923.7292912845323</v>
      </c>
      <c r="AQ585" s="18">
        <v>0</v>
      </c>
      <c r="AR585" s="66">
        <f t="shared" si="245"/>
        <v>243410</v>
      </c>
      <c r="AS585" s="38">
        <f t="shared" si="246"/>
        <v>6120</v>
      </c>
      <c r="AT585" s="38">
        <f t="shared" si="247"/>
        <v>10369.85</v>
      </c>
      <c r="AU585" s="66">
        <f t="shared" si="248"/>
        <v>233366</v>
      </c>
      <c r="AV585" s="20">
        <f t="shared" si="249"/>
        <v>243410</v>
      </c>
      <c r="AX585" s="65">
        <f t="shared" si="250"/>
        <v>1</v>
      </c>
    </row>
    <row r="586" spans="1:50" ht="15" customHeight="1">
      <c r="A586" s="2">
        <v>60</v>
      </c>
      <c r="B586" s="2">
        <v>1800</v>
      </c>
      <c r="C586" s="1" t="s">
        <v>512</v>
      </c>
      <c r="D586" s="35">
        <v>35763</v>
      </c>
      <c r="E586" s="66">
        <v>0</v>
      </c>
      <c r="F586" s="7">
        <v>153</v>
      </c>
      <c r="G586" s="66">
        <v>146</v>
      </c>
      <c r="H586" s="63">
        <v>1.921</v>
      </c>
      <c r="I586" s="65">
        <v>53</v>
      </c>
      <c r="J586" s="73">
        <f t="shared" si="224"/>
        <v>0.36299999999999999</v>
      </c>
      <c r="K586" s="65">
        <v>43</v>
      </c>
      <c r="L586" s="65">
        <v>114</v>
      </c>
      <c r="M586" s="61">
        <v>9</v>
      </c>
      <c r="N586" s="41">
        <f t="shared" si="252"/>
        <v>37.719299999999997</v>
      </c>
      <c r="O586" s="41">
        <f t="shared" si="226"/>
        <v>7.8947000000000003</v>
      </c>
      <c r="P586" s="3">
        <v>236</v>
      </c>
      <c r="Q586" s="3">
        <v>219</v>
      </c>
      <c r="R586" s="3">
        <v>94</v>
      </c>
      <c r="S586" s="3">
        <v>150</v>
      </c>
      <c r="T586" s="75">
        <v>153</v>
      </c>
      <c r="U586" s="74">
        <f t="shared" si="227"/>
        <v>236</v>
      </c>
      <c r="V586" s="42">
        <f t="shared" si="228"/>
        <v>38.14</v>
      </c>
      <c r="W586" s="68">
        <v>59770</v>
      </c>
      <c r="X586" s="69">
        <v>46118</v>
      </c>
      <c r="Y586" s="8">
        <v>1.8691580810413022</v>
      </c>
      <c r="Z586" s="37">
        <f t="shared" si="229"/>
        <v>81.855000000000004</v>
      </c>
      <c r="AA586" s="65">
        <f t="shared" si="230"/>
        <v>0</v>
      </c>
      <c r="AB586" s="34">
        <f t="shared" si="231"/>
        <v>0.43202299999999999</v>
      </c>
      <c r="AC586" s="34" t="str">
        <f t="shared" si="232"/>
        <v/>
      </c>
      <c r="AD586" s="65" t="str">
        <f t="shared" si="233"/>
        <v/>
      </c>
      <c r="AE586" s="65">
        <f t="shared" si="234"/>
        <v>426.88200000000001</v>
      </c>
      <c r="AF586" s="65">
        <f t="shared" si="235"/>
        <v>426.88200000000001</v>
      </c>
      <c r="AG586" s="65">
        <f t="shared" si="251"/>
        <v>0</v>
      </c>
      <c r="AH586" s="34" t="str">
        <f t="shared" si="236"/>
        <v/>
      </c>
      <c r="AI586" s="34" t="str">
        <f t="shared" si="237"/>
        <v/>
      </c>
      <c r="AJ586" s="65" t="str">
        <f t="shared" si="238"/>
        <v/>
      </c>
      <c r="AK586" s="37" t="str">
        <f t="shared" si="239"/>
        <v/>
      </c>
      <c r="AL586" s="14">
        <f t="shared" si="240"/>
        <v>426.88</v>
      </c>
      <c r="AM586" s="42">
        <f t="shared" si="241"/>
        <v>476.21</v>
      </c>
      <c r="AN586" s="60">
        <f t="shared" si="242"/>
        <v>43705</v>
      </c>
      <c r="AO586" s="43">
        <f t="shared" si="243"/>
        <v>4.6442910472681925E-2</v>
      </c>
      <c r="AP586" s="66">
        <f t="shared" si="244"/>
        <v>368.84959497403986</v>
      </c>
      <c r="AQ586" s="18">
        <v>0</v>
      </c>
      <c r="AR586" s="66">
        <f t="shared" si="245"/>
        <v>36132</v>
      </c>
      <c r="AS586" s="38">
        <f t="shared" si="246"/>
        <v>1460</v>
      </c>
      <c r="AT586" s="38">
        <f t="shared" si="247"/>
        <v>2305.9</v>
      </c>
      <c r="AU586" s="66">
        <f t="shared" si="248"/>
        <v>34303</v>
      </c>
      <c r="AV586" s="20">
        <f t="shared" si="249"/>
        <v>36132</v>
      </c>
      <c r="AX586" s="65">
        <f t="shared" si="250"/>
        <v>1</v>
      </c>
    </row>
    <row r="587" spans="1:50" ht="15" customHeight="1">
      <c r="A587" s="2">
        <v>60</v>
      </c>
      <c r="B587" s="2">
        <v>1900</v>
      </c>
      <c r="C587" s="1" t="s">
        <v>568</v>
      </c>
      <c r="D587" s="35">
        <v>25197</v>
      </c>
      <c r="E587" s="66">
        <v>0</v>
      </c>
      <c r="F587" s="7">
        <v>90</v>
      </c>
      <c r="G587" s="66">
        <v>88</v>
      </c>
      <c r="H587" s="63">
        <v>2.0950000000000002</v>
      </c>
      <c r="I587" s="65"/>
      <c r="J587" s="73">
        <f t="shared" si="224"/>
        <v>0</v>
      </c>
      <c r="K587" s="65">
        <v>22</v>
      </c>
      <c r="L587" s="65">
        <v>44</v>
      </c>
      <c r="M587" s="61">
        <v>13</v>
      </c>
      <c r="N587" s="41">
        <f t="shared" si="252"/>
        <v>50</v>
      </c>
      <c r="O587" s="41">
        <f t="shared" si="226"/>
        <v>29.545500000000004</v>
      </c>
      <c r="P587" s="3">
        <v>156</v>
      </c>
      <c r="Q587" s="3">
        <v>145</v>
      </c>
      <c r="R587" s="3">
        <v>100</v>
      </c>
      <c r="S587" s="3">
        <v>91</v>
      </c>
      <c r="T587" s="75">
        <v>90</v>
      </c>
      <c r="U587" s="74">
        <f t="shared" si="227"/>
        <v>156</v>
      </c>
      <c r="V587" s="42">
        <f t="shared" si="228"/>
        <v>43.59</v>
      </c>
      <c r="W587" s="68">
        <v>13356</v>
      </c>
      <c r="X587" s="69">
        <v>35589</v>
      </c>
      <c r="Y587" s="8">
        <v>0.36210360820204573</v>
      </c>
      <c r="Z587" s="37">
        <f t="shared" si="229"/>
        <v>248.54759999999999</v>
      </c>
      <c r="AA587" s="65">
        <f t="shared" si="230"/>
        <v>0</v>
      </c>
      <c r="AB587" s="34">
        <f t="shared" si="231"/>
        <v>0.43202299999999999</v>
      </c>
      <c r="AC587" s="34" t="str">
        <f t="shared" si="232"/>
        <v/>
      </c>
      <c r="AD587" s="65" t="str">
        <f t="shared" si="233"/>
        <v/>
      </c>
      <c r="AE587" s="65">
        <f t="shared" si="234"/>
        <v>410</v>
      </c>
      <c r="AF587" s="65">
        <f t="shared" si="235"/>
        <v>410</v>
      </c>
      <c r="AG587" s="65">
        <f t="shared" si="251"/>
        <v>0</v>
      </c>
      <c r="AH587" s="34" t="str">
        <f t="shared" si="236"/>
        <v/>
      </c>
      <c r="AI587" s="34" t="str">
        <f t="shared" si="237"/>
        <v/>
      </c>
      <c r="AJ587" s="65" t="str">
        <f t="shared" si="238"/>
        <v/>
      </c>
      <c r="AK587" s="37" t="str">
        <f t="shared" si="239"/>
        <v/>
      </c>
      <c r="AL587" s="14">
        <f t="shared" si="240"/>
        <v>410</v>
      </c>
      <c r="AM587" s="42">
        <f t="shared" si="241"/>
        <v>457.38</v>
      </c>
      <c r="AN587" s="60">
        <f t="shared" si="242"/>
        <v>34479</v>
      </c>
      <c r="AO587" s="43">
        <f t="shared" si="243"/>
        <v>4.6442910472681925E-2</v>
      </c>
      <c r="AP587" s="66">
        <f t="shared" si="244"/>
        <v>431.08309500743366</v>
      </c>
      <c r="AQ587" s="18">
        <v>0</v>
      </c>
      <c r="AR587" s="66">
        <f t="shared" si="245"/>
        <v>25628</v>
      </c>
      <c r="AS587" s="38">
        <f t="shared" si="246"/>
        <v>880</v>
      </c>
      <c r="AT587" s="38">
        <f t="shared" si="247"/>
        <v>1779.45</v>
      </c>
      <c r="AU587" s="66">
        <f t="shared" si="248"/>
        <v>24317</v>
      </c>
      <c r="AV587" s="20">
        <f t="shared" si="249"/>
        <v>25628</v>
      </c>
      <c r="AX587" s="65">
        <f t="shared" si="250"/>
        <v>1</v>
      </c>
    </row>
    <row r="588" spans="1:50" ht="15" customHeight="1">
      <c r="A588" s="2">
        <v>60</v>
      </c>
      <c r="B588" s="2">
        <v>2100</v>
      </c>
      <c r="C588" s="1" t="s">
        <v>762</v>
      </c>
      <c r="D588" s="35">
        <v>310</v>
      </c>
      <c r="E588" s="66">
        <v>0</v>
      </c>
      <c r="F588" s="7">
        <v>46</v>
      </c>
      <c r="G588" s="66">
        <v>44</v>
      </c>
      <c r="H588" s="63">
        <v>1.76</v>
      </c>
      <c r="I588" s="65"/>
      <c r="J588" s="73">
        <f t="shared" ref="J588:J651" si="253">ROUND(I588/G588,4)</f>
        <v>0</v>
      </c>
      <c r="K588" s="65">
        <v>7</v>
      </c>
      <c r="L588" s="65">
        <v>40</v>
      </c>
      <c r="M588" s="61">
        <v>10</v>
      </c>
      <c r="N588" s="41">
        <f t="shared" si="252"/>
        <v>17.5</v>
      </c>
      <c r="O588" s="41">
        <f t="shared" ref="O588:O651" si="254">ROUND(M588/L588,6)*100</f>
        <v>25</v>
      </c>
      <c r="P588" s="3">
        <v>99</v>
      </c>
      <c r="Q588" s="3">
        <v>97</v>
      </c>
      <c r="R588" s="3">
        <v>67</v>
      </c>
      <c r="S588" s="3">
        <v>62</v>
      </c>
      <c r="T588" s="75">
        <v>46</v>
      </c>
      <c r="U588" s="74">
        <f t="shared" ref="U588:U651" si="255">MAX(P588:T588)</f>
        <v>99</v>
      </c>
      <c r="V588" s="42">
        <f t="shared" ref="V588:V651" si="256">ROUND(IF(100*(1-(G588/U588))&lt;0,0,100*(1-G588/U588)),2)</f>
        <v>55.56</v>
      </c>
      <c r="W588" s="68">
        <v>89065</v>
      </c>
      <c r="X588" s="69">
        <v>7999</v>
      </c>
      <c r="Y588" s="8">
        <v>0.99140343507383044</v>
      </c>
      <c r="Z588" s="37">
        <f t="shared" ref="Z588:Z651" si="257">ROUND(T588/Y588,4)</f>
        <v>46.398899999999998</v>
      </c>
      <c r="AA588" s="65">
        <f t="shared" ref="AA588:AA651" si="258">IF((AND(G588&gt;=10000,Z588&lt;150)),100,IF(AND(G588&lt;10000,Z588&lt;30),200,0))</f>
        <v>0</v>
      </c>
      <c r="AB588" s="34">
        <f t="shared" ref="AB588:AB651" si="259">ROUND(X$11/W$11,6)</f>
        <v>0.43202299999999999</v>
      </c>
      <c r="AC588" s="34" t="str">
        <f t="shared" ref="AC588:AC651" si="260">IF(AND(2500&lt;=G588,G588&lt;3000),(G588-2500)*0.002,"")</f>
        <v/>
      </c>
      <c r="AD588" s="65" t="str">
        <f t="shared" ref="AD588:AD651" si="261">IF(AND(10000&lt;=G588,G588&lt;11000),(11000-G588)*0.001,"")</f>
        <v/>
      </c>
      <c r="AE588" s="65">
        <f t="shared" ref="AE588:AE651" si="262">IF(G588&lt;2500, 410+(0.367*MAX(0,(G588-100))+AA588),"")</f>
        <v>410</v>
      </c>
      <c r="AF588" s="65">
        <f t="shared" ref="AF588:AF651" si="263">IF(AND(AE588&lt;&gt;"",AE588&gt;630+AA588),630+AA588,AE588)</f>
        <v>410</v>
      </c>
      <c r="AG588" s="65">
        <f t="shared" si="251"/>
        <v>0</v>
      </c>
      <c r="AH588" s="34" t="str">
        <f t="shared" ref="AH588:AH651" si="264">IF(G588&gt;=10000,1.15*((4.59*N588)+(0.622*O588)+(169.415*J588)+AA588+307.664),"")</f>
        <v/>
      </c>
      <c r="AI588" s="34" t="str">
        <f t="shared" ref="AI588:AI651" si="265">IF(AND(2500&lt;=G588,G588&lt;3000),(AC588*AG588)+(630*(1-AC588)),"")</f>
        <v/>
      </c>
      <c r="AJ588" s="65" t="str">
        <f t="shared" ref="AJ588:AJ651" si="266">IF(AND(10000&lt;=G588,G588&lt;11000),(AD588*AG588)+(AH588*(1-AD588)),"")</f>
        <v/>
      </c>
      <c r="AK588" s="37" t="str">
        <f t="shared" ref="AK588:AK651" si="267">IF(AND(AC588="",AD588=""),"",1)</f>
        <v/>
      </c>
      <c r="AL588" s="14">
        <f t="shared" ref="AL588:AL651" si="268">ROUND(IF(AK588="",MAX(AF588,AG588,AH588),MAX(AI588,AJ588)),2)</f>
        <v>410</v>
      </c>
      <c r="AM588" s="42">
        <f t="shared" ref="AM588:AM651" si="269">ROUND(AL588*AM$2,2)</f>
        <v>457.38</v>
      </c>
      <c r="AN588" s="60">
        <f t="shared" ref="AN588:AN651" si="270">ROUND(IF((AM588*G588)-(W588*AB588)&lt;0,0,(AM588*G588)-(W588*AB588)),0)</f>
        <v>0</v>
      </c>
      <c r="AO588" s="43">
        <f t="shared" ref="AO588:AO651" si="271">$AO$11</f>
        <v>4.6442910472681925E-2</v>
      </c>
      <c r="AP588" s="66">
        <f t="shared" ref="AP588:AP651" si="272">(AN588-(D588-E588))*AO588</f>
        <v>-14.397302246531396</v>
      </c>
      <c r="AQ588" s="18">
        <v>0</v>
      </c>
      <c r="AR588" s="66">
        <f t="shared" ref="AR588:AR651" si="273">ROUND(MAX(IF((D588-E588)&lt;AN588,D588-E588+AP588+AQ588,AN588+AQ588),0),0)</f>
        <v>0</v>
      </c>
      <c r="AS588" s="38">
        <f t="shared" ref="AS588:AS651" si="274">10*G588</f>
        <v>440</v>
      </c>
      <c r="AT588" s="38">
        <f t="shared" ref="AT588:AT651" si="275">0.05*X588</f>
        <v>399.95000000000005</v>
      </c>
      <c r="AU588" s="66">
        <f t="shared" ref="AU588:AU651" si="276">ROUND(MAX(D588-(IF(AND(E588&gt;0,AQ588=0),E588,0))-MIN(AS588:AT588)),0)</f>
        <v>-90</v>
      </c>
      <c r="AV588" s="20">
        <f t="shared" ref="AV588:AV651" si="277">MAX(AR588,AU588)</f>
        <v>0</v>
      </c>
      <c r="AX588" s="65">
        <f t="shared" ref="AX588:AX651" si="278">IF(AV588&gt;0,1,0)</f>
        <v>0</v>
      </c>
    </row>
    <row r="589" spans="1:50" ht="15" customHeight="1">
      <c r="A589" s="2">
        <v>60</v>
      </c>
      <c r="B589" s="2">
        <v>2200</v>
      </c>
      <c r="C589" s="1" t="s">
        <v>831</v>
      </c>
      <c r="D589" s="35">
        <v>46571</v>
      </c>
      <c r="E589" s="66">
        <v>0</v>
      </c>
      <c r="F589" s="7">
        <v>220</v>
      </c>
      <c r="G589" s="66">
        <v>215</v>
      </c>
      <c r="H589" s="63">
        <v>2.3889999999999998</v>
      </c>
      <c r="I589" s="65">
        <v>40</v>
      </c>
      <c r="J589" s="73">
        <f t="shared" si="253"/>
        <v>0.186</v>
      </c>
      <c r="K589" s="65">
        <v>37</v>
      </c>
      <c r="L589" s="65">
        <v>98</v>
      </c>
      <c r="M589" s="61">
        <v>23</v>
      </c>
      <c r="N589" s="41">
        <f t="shared" si="252"/>
        <v>37.755100000000006</v>
      </c>
      <c r="O589" s="41">
        <f t="shared" si="254"/>
        <v>23.4694</v>
      </c>
      <c r="P589" s="3">
        <v>228</v>
      </c>
      <c r="Q589" s="3">
        <v>200</v>
      </c>
      <c r="R589" s="3">
        <v>167</v>
      </c>
      <c r="S589" s="3">
        <v>205</v>
      </c>
      <c r="T589" s="75">
        <v>220</v>
      </c>
      <c r="U589" s="74">
        <f t="shared" si="255"/>
        <v>228</v>
      </c>
      <c r="V589" s="42">
        <f t="shared" si="256"/>
        <v>5.7</v>
      </c>
      <c r="W589" s="68">
        <v>63934</v>
      </c>
      <c r="X589" s="69">
        <v>80501</v>
      </c>
      <c r="Y589" s="8">
        <v>0.43742828152099544</v>
      </c>
      <c r="Z589" s="37">
        <f t="shared" si="257"/>
        <v>502.93959999999998</v>
      </c>
      <c r="AA589" s="65">
        <f t="shared" si="258"/>
        <v>0</v>
      </c>
      <c r="AB589" s="34">
        <f t="shared" si="259"/>
        <v>0.43202299999999999</v>
      </c>
      <c r="AC589" s="34" t="str">
        <f t="shared" si="260"/>
        <v/>
      </c>
      <c r="AD589" s="65" t="str">
        <f t="shared" si="261"/>
        <v/>
      </c>
      <c r="AE589" s="65">
        <f t="shared" si="262"/>
        <v>452.20499999999998</v>
      </c>
      <c r="AF589" s="65">
        <f t="shared" si="263"/>
        <v>452.20499999999998</v>
      </c>
      <c r="AG589" s="65">
        <f t="shared" ref="AG589:AG652" si="279">IF((AND(2500&lt;=G589,G589&lt;11000)),1.15*(572.62+(5.026*N589)-(53.768*H589)+(14.022*V589)+AA589),0)</f>
        <v>0</v>
      </c>
      <c r="AH589" s="34" t="str">
        <f t="shared" si="264"/>
        <v/>
      </c>
      <c r="AI589" s="34" t="str">
        <f t="shared" si="265"/>
        <v/>
      </c>
      <c r="AJ589" s="65" t="str">
        <f t="shared" si="266"/>
        <v/>
      </c>
      <c r="AK589" s="37" t="str">
        <f t="shared" si="267"/>
        <v/>
      </c>
      <c r="AL589" s="14">
        <f t="shared" si="268"/>
        <v>452.21</v>
      </c>
      <c r="AM589" s="42">
        <f t="shared" si="269"/>
        <v>504.46</v>
      </c>
      <c r="AN589" s="60">
        <f t="shared" si="270"/>
        <v>80838</v>
      </c>
      <c r="AO589" s="43">
        <f t="shared" si="271"/>
        <v>4.6442910472681925E-2</v>
      </c>
      <c r="AP589" s="66">
        <f t="shared" si="272"/>
        <v>1591.4592131673915</v>
      </c>
      <c r="AQ589" s="18">
        <v>0</v>
      </c>
      <c r="AR589" s="66">
        <f t="shared" si="273"/>
        <v>48162</v>
      </c>
      <c r="AS589" s="38">
        <f t="shared" si="274"/>
        <v>2150</v>
      </c>
      <c r="AT589" s="38">
        <f t="shared" si="275"/>
        <v>4025.05</v>
      </c>
      <c r="AU589" s="66">
        <f t="shared" si="276"/>
        <v>44421</v>
      </c>
      <c r="AV589" s="20">
        <f t="shared" si="277"/>
        <v>48162</v>
      </c>
      <c r="AX589" s="65">
        <f t="shared" si="278"/>
        <v>1</v>
      </c>
    </row>
    <row r="590" spans="1:50" ht="15" customHeight="1">
      <c r="A590" s="2">
        <v>61</v>
      </c>
      <c r="B590" s="2">
        <v>100</v>
      </c>
      <c r="C590" s="1" t="s">
        <v>180</v>
      </c>
      <c r="D590" s="35">
        <v>87074</v>
      </c>
      <c r="E590" s="66">
        <v>0</v>
      </c>
      <c r="F590" s="7">
        <v>288</v>
      </c>
      <c r="G590" s="66">
        <v>289</v>
      </c>
      <c r="H590" s="63">
        <v>2.0640000000000001</v>
      </c>
      <c r="I590" s="65">
        <v>36</v>
      </c>
      <c r="J590" s="73">
        <f t="shared" si="253"/>
        <v>0.1246</v>
      </c>
      <c r="K590" s="65">
        <v>56</v>
      </c>
      <c r="L590" s="65">
        <v>174</v>
      </c>
      <c r="M590" s="61">
        <v>28</v>
      </c>
      <c r="N590" s="41">
        <f t="shared" si="252"/>
        <v>32.183900000000001</v>
      </c>
      <c r="O590" s="41">
        <f t="shared" si="254"/>
        <v>16.092000000000002</v>
      </c>
      <c r="P590" s="3">
        <v>289</v>
      </c>
      <c r="Q590" s="3">
        <v>334</v>
      </c>
      <c r="R590" s="3">
        <v>328</v>
      </c>
      <c r="S590" s="3">
        <v>303</v>
      </c>
      <c r="T590" s="75">
        <v>288</v>
      </c>
      <c r="U590" s="74">
        <f t="shared" si="255"/>
        <v>334</v>
      </c>
      <c r="V590" s="42">
        <f t="shared" si="256"/>
        <v>13.47</v>
      </c>
      <c r="W590" s="68">
        <v>101105</v>
      </c>
      <c r="X590" s="69">
        <v>75353</v>
      </c>
      <c r="Y590" s="8">
        <v>0.28427853719785573</v>
      </c>
      <c r="Z590" s="37">
        <f t="shared" si="257"/>
        <v>1013.0909</v>
      </c>
      <c r="AA590" s="65">
        <f t="shared" si="258"/>
        <v>0</v>
      </c>
      <c r="AB590" s="34">
        <f t="shared" si="259"/>
        <v>0.43202299999999999</v>
      </c>
      <c r="AC590" s="34" t="str">
        <f t="shared" si="260"/>
        <v/>
      </c>
      <c r="AD590" s="65" t="str">
        <f t="shared" si="261"/>
        <v/>
      </c>
      <c r="AE590" s="65">
        <f t="shared" si="262"/>
        <v>479.363</v>
      </c>
      <c r="AF590" s="65">
        <f t="shared" si="263"/>
        <v>479.363</v>
      </c>
      <c r="AG590" s="65">
        <f t="shared" si="279"/>
        <v>0</v>
      </c>
      <c r="AH590" s="34" t="str">
        <f t="shared" si="264"/>
        <v/>
      </c>
      <c r="AI590" s="34" t="str">
        <f t="shared" si="265"/>
        <v/>
      </c>
      <c r="AJ590" s="65" t="str">
        <f t="shared" si="266"/>
        <v/>
      </c>
      <c r="AK590" s="37" t="str">
        <f t="shared" si="267"/>
        <v/>
      </c>
      <c r="AL590" s="14">
        <f t="shared" si="268"/>
        <v>479.36</v>
      </c>
      <c r="AM590" s="42">
        <f t="shared" si="269"/>
        <v>534.75</v>
      </c>
      <c r="AN590" s="60">
        <f t="shared" si="270"/>
        <v>110863</v>
      </c>
      <c r="AO590" s="43">
        <f t="shared" si="271"/>
        <v>4.6442910472681925E-2</v>
      </c>
      <c r="AP590" s="66">
        <f t="shared" si="272"/>
        <v>1104.8303972346303</v>
      </c>
      <c r="AQ590" s="18">
        <v>0</v>
      </c>
      <c r="AR590" s="66">
        <f t="shared" si="273"/>
        <v>88179</v>
      </c>
      <c r="AS590" s="38">
        <f t="shared" si="274"/>
        <v>2890</v>
      </c>
      <c r="AT590" s="38">
        <f t="shared" si="275"/>
        <v>3767.65</v>
      </c>
      <c r="AU590" s="66">
        <f t="shared" si="276"/>
        <v>84184</v>
      </c>
      <c r="AV590" s="20">
        <f t="shared" si="277"/>
        <v>88179</v>
      </c>
      <c r="AX590" s="65">
        <f t="shared" si="278"/>
        <v>1</v>
      </c>
    </row>
    <row r="591" spans="1:50" ht="15" customHeight="1">
      <c r="A591" s="2">
        <v>61</v>
      </c>
      <c r="B591" s="2">
        <v>200</v>
      </c>
      <c r="C591" s="1" t="s">
        <v>258</v>
      </c>
      <c r="D591" s="35">
        <v>13293</v>
      </c>
      <c r="E591" s="66">
        <v>0</v>
      </c>
      <c r="F591" s="7">
        <v>51</v>
      </c>
      <c r="G591" s="66">
        <v>50</v>
      </c>
      <c r="H591" s="63">
        <v>1.8520000000000001</v>
      </c>
      <c r="I591" s="65"/>
      <c r="J591" s="73">
        <f t="shared" si="253"/>
        <v>0</v>
      </c>
      <c r="K591" s="65">
        <v>12</v>
      </c>
      <c r="L591" s="65">
        <v>16</v>
      </c>
      <c r="M591" s="61">
        <v>0</v>
      </c>
      <c r="N591" s="41">
        <f t="shared" si="252"/>
        <v>75</v>
      </c>
      <c r="O591" s="41">
        <f t="shared" si="254"/>
        <v>0</v>
      </c>
      <c r="P591" s="3">
        <v>102</v>
      </c>
      <c r="Q591" s="3">
        <v>77</v>
      </c>
      <c r="R591" s="3">
        <v>74</v>
      </c>
      <c r="S591" s="3">
        <v>57</v>
      </c>
      <c r="T591" s="75">
        <v>51</v>
      </c>
      <c r="U591" s="74">
        <f t="shared" si="255"/>
        <v>102</v>
      </c>
      <c r="V591" s="42">
        <f t="shared" si="256"/>
        <v>50.98</v>
      </c>
      <c r="W591" s="68">
        <v>20174</v>
      </c>
      <c r="X591" s="69">
        <v>11004</v>
      </c>
      <c r="Y591" s="8">
        <v>0.28772720182487332</v>
      </c>
      <c r="Z591" s="37">
        <f t="shared" si="257"/>
        <v>177.25120000000001</v>
      </c>
      <c r="AA591" s="65">
        <f t="shared" si="258"/>
        <v>0</v>
      </c>
      <c r="AB591" s="34">
        <f t="shared" si="259"/>
        <v>0.43202299999999999</v>
      </c>
      <c r="AC591" s="34" t="str">
        <f t="shared" si="260"/>
        <v/>
      </c>
      <c r="AD591" s="65" t="str">
        <f t="shared" si="261"/>
        <v/>
      </c>
      <c r="AE591" s="65">
        <f t="shared" si="262"/>
        <v>410</v>
      </c>
      <c r="AF591" s="65">
        <f t="shared" si="263"/>
        <v>410</v>
      </c>
      <c r="AG591" s="65">
        <f t="shared" si="279"/>
        <v>0</v>
      </c>
      <c r="AH591" s="34" t="str">
        <f t="shared" si="264"/>
        <v/>
      </c>
      <c r="AI591" s="34" t="str">
        <f t="shared" si="265"/>
        <v/>
      </c>
      <c r="AJ591" s="65" t="str">
        <f t="shared" si="266"/>
        <v/>
      </c>
      <c r="AK591" s="37" t="str">
        <f t="shared" si="267"/>
        <v/>
      </c>
      <c r="AL591" s="14">
        <f t="shared" si="268"/>
        <v>410</v>
      </c>
      <c r="AM591" s="42">
        <f t="shared" si="269"/>
        <v>457.38</v>
      </c>
      <c r="AN591" s="60">
        <f t="shared" si="270"/>
        <v>14153</v>
      </c>
      <c r="AO591" s="43">
        <f t="shared" si="271"/>
        <v>4.6442910472681925E-2</v>
      </c>
      <c r="AP591" s="66">
        <f t="shared" si="272"/>
        <v>39.940903006506453</v>
      </c>
      <c r="AQ591" s="18">
        <v>0</v>
      </c>
      <c r="AR591" s="66">
        <f t="shared" si="273"/>
        <v>13333</v>
      </c>
      <c r="AS591" s="38">
        <f t="shared" si="274"/>
        <v>500</v>
      </c>
      <c r="AT591" s="38">
        <f t="shared" si="275"/>
        <v>550.20000000000005</v>
      </c>
      <c r="AU591" s="66">
        <f t="shared" si="276"/>
        <v>12793</v>
      </c>
      <c r="AV591" s="20">
        <f t="shared" si="277"/>
        <v>13333</v>
      </c>
      <c r="AX591" s="65">
        <f t="shared" si="278"/>
        <v>1</v>
      </c>
    </row>
    <row r="592" spans="1:50" ht="15" customHeight="1">
      <c r="A592" s="2">
        <v>61</v>
      </c>
      <c r="B592" s="2">
        <v>300</v>
      </c>
      <c r="C592" s="1" t="s">
        <v>300</v>
      </c>
      <c r="D592" s="35">
        <v>711526</v>
      </c>
      <c r="E592" s="66">
        <v>0</v>
      </c>
      <c r="F592" s="7">
        <v>2564</v>
      </c>
      <c r="G592" s="66">
        <v>2573</v>
      </c>
      <c r="H592" s="63">
        <v>2.004</v>
      </c>
      <c r="I592" s="65">
        <v>2078</v>
      </c>
      <c r="J592" s="73">
        <f t="shared" si="253"/>
        <v>0.80759999999999998</v>
      </c>
      <c r="K592" s="65">
        <v>479</v>
      </c>
      <c r="L592" s="65">
        <v>1416</v>
      </c>
      <c r="M592" s="61">
        <v>362</v>
      </c>
      <c r="N592" s="41">
        <f t="shared" si="252"/>
        <v>33.8277</v>
      </c>
      <c r="O592" s="41">
        <f t="shared" si="254"/>
        <v>25.564999999999998</v>
      </c>
      <c r="P592" s="3">
        <v>2584</v>
      </c>
      <c r="Q592" s="3">
        <v>2523</v>
      </c>
      <c r="R592" s="3">
        <v>2573</v>
      </c>
      <c r="S592" s="3">
        <v>2594</v>
      </c>
      <c r="T592" s="74">
        <v>2564</v>
      </c>
      <c r="U592" s="74">
        <f t="shared" si="255"/>
        <v>2594</v>
      </c>
      <c r="V592" s="42">
        <f t="shared" si="256"/>
        <v>0.81</v>
      </c>
      <c r="W592" s="68">
        <v>2291798</v>
      </c>
      <c r="X592" s="69">
        <v>1582411</v>
      </c>
      <c r="Y592" s="8">
        <v>5.8596171101951056</v>
      </c>
      <c r="Z592" s="37">
        <f t="shared" si="257"/>
        <v>437.57130000000001</v>
      </c>
      <c r="AA592" s="65">
        <f t="shared" si="258"/>
        <v>0</v>
      </c>
      <c r="AB592" s="34">
        <f t="shared" si="259"/>
        <v>0.43202299999999999</v>
      </c>
      <c r="AC592" s="34">
        <f t="shared" si="260"/>
        <v>0.14599999999999999</v>
      </c>
      <c r="AD592" s="65" t="str">
        <f t="shared" si="261"/>
        <v/>
      </c>
      <c r="AE592" s="65" t="str">
        <f t="shared" si="262"/>
        <v/>
      </c>
      <c r="AF592" s="65" t="str">
        <f t="shared" si="263"/>
        <v/>
      </c>
      <c r="AG592" s="65">
        <f t="shared" si="279"/>
        <v>743.18148342999984</v>
      </c>
      <c r="AH592" s="34" t="str">
        <f t="shared" si="264"/>
        <v/>
      </c>
      <c r="AI592" s="34">
        <f t="shared" si="265"/>
        <v>646.5244965807799</v>
      </c>
      <c r="AJ592" s="65" t="str">
        <f t="shared" si="266"/>
        <v/>
      </c>
      <c r="AK592" s="37">
        <f t="shared" si="267"/>
        <v>1</v>
      </c>
      <c r="AL592" s="14">
        <f t="shared" si="268"/>
        <v>646.52</v>
      </c>
      <c r="AM592" s="42">
        <f t="shared" si="269"/>
        <v>721.23</v>
      </c>
      <c r="AN592" s="60">
        <f t="shared" si="270"/>
        <v>865615</v>
      </c>
      <c r="AO592" s="43">
        <f t="shared" si="271"/>
        <v>4.6442910472681925E-2</v>
      </c>
      <c r="AP592" s="66">
        <f t="shared" si="272"/>
        <v>7156.3416318250847</v>
      </c>
      <c r="AQ592" s="18">
        <v>0</v>
      </c>
      <c r="AR592" s="66">
        <f t="shared" si="273"/>
        <v>718682</v>
      </c>
      <c r="AS592" s="38">
        <f t="shared" si="274"/>
        <v>25730</v>
      </c>
      <c r="AT592" s="38">
        <f t="shared" si="275"/>
        <v>79120.55</v>
      </c>
      <c r="AU592" s="66">
        <f t="shared" si="276"/>
        <v>685796</v>
      </c>
      <c r="AV592" s="20">
        <f t="shared" si="277"/>
        <v>718682</v>
      </c>
      <c r="AX592" s="65">
        <f t="shared" si="278"/>
        <v>1</v>
      </c>
    </row>
    <row r="593" spans="1:50" ht="15" customHeight="1">
      <c r="A593" s="2">
        <v>61</v>
      </c>
      <c r="B593" s="2">
        <v>400</v>
      </c>
      <c r="C593" s="1" t="s">
        <v>463</v>
      </c>
      <c r="D593" s="35">
        <v>0</v>
      </c>
      <c r="E593" s="66">
        <v>0</v>
      </c>
      <c r="F593" s="7">
        <v>335</v>
      </c>
      <c r="G593" s="66">
        <v>346</v>
      </c>
      <c r="H593" s="63">
        <v>2.2320000000000002</v>
      </c>
      <c r="I593" s="65">
        <v>62</v>
      </c>
      <c r="J593" s="73">
        <f t="shared" si="253"/>
        <v>0.1792</v>
      </c>
      <c r="K593" s="65">
        <v>13</v>
      </c>
      <c r="L593" s="65">
        <v>235</v>
      </c>
      <c r="M593" s="61">
        <v>50</v>
      </c>
      <c r="N593" s="41">
        <f t="shared" si="252"/>
        <v>5.5319000000000003</v>
      </c>
      <c r="O593" s="41">
        <f t="shared" si="254"/>
        <v>21.276600000000002</v>
      </c>
      <c r="P593" s="3">
        <v>219</v>
      </c>
      <c r="Q593" s="3">
        <v>263</v>
      </c>
      <c r="R593" s="3">
        <v>204</v>
      </c>
      <c r="S593" s="3">
        <v>271</v>
      </c>
      <c r="T593" s="75">
        <v>335</v>
      </c>
      <c r="U593" s="74">
        <f t="shared" si="255"/>
        <v>335</v>
      </c>
      <c r="V593" s="42">
        <f t="shared" si="256"/>
        <v>0</v>
      </c>
      <c r="W593" s="68">
        <v>632334</v>
      </c>
      <c r="X593" s="69">
        <v>116513</v>
      </c>
      <c r="Y593" s="8">
        <v>1.5683122856167673</v>
      </c>
      <c r="Z593" s="37">
        <f t="shared" si="257"/>
        <v>213.6054</v>
      </c>
      <c r="AA593" s="65">
        <f t="shared" si="258"/>
        <v>0</v>
      </c>
      <c r="AB593" s="34">
        <f t="shared" si="259"/>
        <v>0.43202299999999999</v>
      </c>
      <c r="AC593" s="34" t="str">
        <f t="shared" si="260"/>
        <v/>
      </c>
      <c r="AD593" s="65" t="str">
        <f t="shared" si="261"/>
        <v/>
      </c>
      <c r="AE593" s="65">
        <f t="shared" si="262"/>
        <v>500.28199999999998</v>
      </c>
      <c r="AF593" s="65">
        <f t="shared" si="263"/>
        <v>500.28199999999998</v>
      </c>
      <c r="AG593" s="65">
        <f t="shared" si="279"/>
        <v>0</v>
      </c>
      <c r="AH593" s="34" t="str">
        <f t="shared" si="264"/>
        <v/>
      </c>
      <c r="AI593" s="34" t="str">
        <f t="shared" si="265"/>
        <v/>
      </c>
      <c r="AJ593" s="65" t="str">
        <f t="shared" si="266"/>
        <v/>
      </c>
      <c r="AK593" s="37" t="str">
        <f t="shared" si="267"/>
        <v/>
      </c>
      <c r="AL593" s="14">
        <f t="shared" si="268"/>
        <v>500.28</v>
      </c>
      <c r="AM593" s="42">
        <f t="shared" si="269"/>
        <v>558.09</v>
      </c>
      <c r="AN593" s="60">
        <f t="shared" si="270"/>
        <v>0</v>
      </c>
      <c r="AO593" s="43">
        <f t="shared" si="271"/>
        <v>4.6442910472681925E-2</v>
      </c>
      <c r="AP593" s="66">
        <f t="shared" si="272"/>
        <v>0</v>
      </c>
      <c r="AQ593" s="18">
        <v>0</v>
      </c>
      <c r="AR593" s="66">
        <f t="shared" si="273"/>
        <v>0</v>
      </c>
      <c r="AS593" s="38">
        <f t="shared" si="274"/>
        <v>3460</v>
      </c>
      <c r="AT593" s="38">
        <f t="shared" si="275"/>
        <v>5825.6500000000005</v>
      </c>
      <c r="AU593" s="66">
        <f t="shared" si="276"/>
        <v>-3460</v>
      </c>
      <c r="AV593" s="20">
        <f t="shared" si="277"/>
        <v>0</v>
      </c>
      <c r="AX593" s="65">
        <f t="shared" si="278"/>
        <v>0</v>
      </c>
    </row>
    <row r="594" spans="1:50" ht="15" customHeight="1">
      <c r="A594" s="2">
        <v>61</v>
      </c>
      <c r="B594" s="2">
        <v>500</v>
      </c>
      <c r="C594" s="1" t="s">
        <v>470</v>
      </c>
      <c r="D594" s="35">
        <v>63125</v>
      </c>
      <c r="E594" s="66">
        <v>0</v>
      </c>
      <c r="F594" s="7">
        <v>299</v>
      </c>
      <c r="G594" s="66">
        <v>310</v>
      </c>
      <c r="H594" s="63">
        <v>2.3130000000000002</v>
      </c>
      <c r="I594" s="65">
        <v>114</v>
      </c>
      <c r="J594" s="73">
        <f t="shared" si="253"/>
        <v>0.36770000000000003</v>
      </c>
      <c r="K594" s="65">
        <v>53</v>
      </c>
      <c r="L594" s="65">
        <v>170</v>
      </c>
      <c r="M594" s="61">
        <v>34</v>
      </c>
      <c r="N594" s="41">
        <f t="shared" si="252"/>
        <v>31.176500000000001</v>
      </c>
      <c r="O594" s="41">
        <f t="shared" si="254"/>
        <v>20</v>
      </c>
      <c r="P594" s="3">
        <v>257</v>
      </c>
      <c r="Q594" s="3">
        <v>283</v>
      </c>
      <c r="R594" s="3">
        <v>233</v>
      </c>
      <c r="S594" s="3">
        <v>271</v>
      </c>
      <c r="T594" s="75">
        <v>299</v>
      </c>
      <c r="U594" s="74">
        <f t="shared" si="255"/>
        <v>299</v>
      </c>
      <c r="V594" s="42">
        <f t="shared" si="256"/>
        <v>0</v>
      </c>
      <c r="W594" s="68">
        <v>153776</v>
      </c>
      <c r="X594" s="69">
        <v>109854</v>
      </c>
      <c r="Y594" s="8">
        <v>0.37005731300685563</v>
      </c>
      <c r="Z594" s="37">
        <f t="shared" si="257"/>
        <v>807.98299999999995</v>
      </c>
      <c r="AA594" s="65">
        <f t="shared" si="258"/>
        <v>0</v>
      </c>
      <c r="AB594" s="34">
        <f t="shared" si="259"/>
        <v>0.43202299999999999</v>
      </c>
      <c r="AC594" s="34" t="str">
        <f t="shared" si="260"/>
        <v/>
      </c>
      <c r="AD594" s="65" t="str">
        <f t="shared" si="261"/>
        <v/>
      </c>
      <c r="AE594" s="65">
        <f t="shared" si="262"/>
        <v>487.07</v>
      </c>
      <c r="AF594" s="65">
        <f t="shared" si="263"/>
        <v>487.07</v>
      </c>
      <c r="AG594" s="65">
        <f t="shared" si="279"/>
        <v>0</v>
      </c>
      <c r="AH594" s="34" t="str">
        <f t="shared" si="264"/>
        <v/>
      </c>
      <c r="AI594" s="34" t="str">
        <f t="shared" si="265"/>
        <v/>
      </c>
      <c r="AJ594" s="65" t="str">
        <f t="shared" si="266"/>
        <v/>
      </c>
      <c r="AK594" s="37" t="str">
        <f t="shared" si="267"/>
        <v/>
      </c>
      <c r="AL594" s="14">
        <f t="shared" si="268"/>
        <v>487.07</v>
      </c>
      <c r="AM594" s="42">
        <f t="shared" si="269"/>
        <v>543.35</v>
      </c>
      <c r="AN594" s="60">
        <f t="shared" si="270"/>
        <v>102004</v>
      </c>
      <c r="AO594" s="43">
        <f t="shared" si="271"/>
        <v>4.6442910472681925E-2</v>
      </c>
      <c r="AP594" s="66">
        <f t="shared" si="272"/>
        <v>1805.6539162674005</v>
      </c>
      <c r="AQ594" s="18">
        <v>0</v>
      </c>
      <c r="AR594" s="66">
        <f t="shared" si="273"/>
        <v>64931</v>
      </c>
      <c r="AS594" s="38">
        <f t="shared" si="274"/>
        <v>3100</v>
      </c>
      <c r="AT594" s="38">
        <f t="shared" si="275"/>
        <v>5492.7000000000007</v>
      </c>
      <c r="AU594" s="66">
        <f t="shared" si="276"/>
        <v>60025</v>
      </c>
      <c r="AV594" s="20">
        <f t="shared" si="277"/>
        <v>64931</v>
      </c>
      <c r="AX594" s="65">
        <f t="shared" si="278"/>
        <v>1</v>
      </c>
    </row>
    <row r="595" spans="1:50" ht="15" customHeight="1">
      <c r="A595" s="2">
        <v>61</v>
      </c>
      <c r="B595" s="2">
        <v>700</v>
      </c>
      <c r="C595" s="1" t="s">
        <v>691</v>
      </c>
      <c r="D595" s="35">
        <v>6634</v>
      </c>
      <c r="E595" s="66">
        <v>0</v>
      </c>
      <c r="F595" s="7">
        <v>45</v>
      </c>
      <c r="G595" s="66">
        <v>50</v>
      </c>
      <c r="H595" s="63">
        <v>2.0830000000000002</v>
      </c>
      <c r="I595" s="65"/>
      <c r="J595" s="73">
        <f t="shared" si="253"/>
        <v>0</v>
      </c>
      <c r="K595" s="65">
        <v>12</v>
      </c>
      <c r="L595" s="65">
        <v>37</v>
      </c>
      <c r="M595" s="61">
        <v>11</v>
      </c>
      <c r="N595" s="41">
        <f t="shared" si="252"/>
        <v>32.432400000000001</v>
      </c>
      <c r="O595" s="41">
        <f t="shared" si="254"/>
        <v>29.729699999999998</v>
      </c>
      <c r="P595" s="3">
        <v>55</v>
      </c>
      <c r="Q595" s="3">
        <v>62</v>
      </c>
      <c r="R595" s="3">
        <v>63</v>
      </c>
      <c r="S595" s="3">
        <v>65</v>
      </c>
      <c r="T595" s="75">
        <v>45</v>
      </c>
      <c r="U595" s="74">
        <f t="shared" si="255"/>
        <v>65</v>
      </c>
      <c r="V595" s="42">
        <f t="shared" si="256"/>
        <v>23.08</v>
      </c>
      <c r="W595" s="68">
        <v>26089</v>
      </c>
      <c r="X595" s="69">
        <v>15852</v>
      </c>
      <c r="Y595" s="8">
        <v>0.50894058196408631</v>
      </c>
      <c r="Z595" s="37">
        <f t="shared" si="257"/>
        <v>88.418999999999997</v>
      </c>
      <c r="AA595" s="65">
        <f t="shared" si="258"/>
        <v>0</v>
      </c>
      <c r="AB595" s="34">
        <f t="shared" si="259"/>
        <v>0.43202299999999999</v>
      </c>
      <c r="AC595" s="34" t="str">
        <f t="shared" si="260"/>
        <v/>
      </c>
      <c r="AD595" s="65" t="str">
        <f t="shared" si="261"/>
        <v/>
      </c>
      <c r="AE595" s="65">
        <f t="shared" si="262"/>
        <v>410</v>
      </c>
      <c r="AF595" s="65">
        <f t="shared" si="263"/>
        <v>410</v>
      </c>
      <c r="AG595" s="65">
        <f t="shared" si="279"/>
        <v>0</v>
      </c>
      <c r="AH595" s="34" t="str">
        <f t="shared" si="264"/>
        <v/>
      </c>
      <c r="AI595" s="34" t="str">
        <f t="shared" si="265"/>
        <v/>
      </c>
      <c r="AJ595" s="65" t="str">
        <f t="shared" si="266"/>
        <v/>
      </c>
      <c r="AK595" s="37" t="str">
        <f t="shared" si="267"/>
        <v/>
      </c>
      <c r="AL595" s="14">
        <f t="shared" si="268"/>
        <v>410</v>
      </c>
      <c r="AM595" s="42">
        <f t="shared" si="269"/>
        <v>457.38</v>
      </c>
      <c r="AN595" s="60">
        <f t="shared" si="270"/>
        <v>11598</v>
      </c>
      <c r="AO595" s="43">
        <f t="shared" si="271"/>
        <v>4.6442910472681925E-2</v>
      </c>
      <c r="AP595" s="66">
        <f t="shared" si="272"/>
        <v>230.54260758639307</v>
      </c>
      <c r="AQ595" s="18">
        <v>0</v>
      </c>
      <c r="AR595" s="66">
        <f t="shared" si="273"/>
        <v>6865</v>
      </c>
      <c r="AS595" s="38">
        <f t="shared" si="274"/>
        <v>500</v>
      </c>
      <c r="AT595" s="38">
        <f t="shared" si="275"/>
        <v>792.6</v>
      </c>
      <c r="AU595" s="66">
        <f t="shared" si="276"/>
        <v>6134</v>
      </c>
      <c r="AV595" s="20">
        <f t="shared" si="277"/>
        <v>6865</v>
      </c>
      <c r="AX595" s="65">
        <f t="shared" si="278"/>
        <v>1</v>
      </c>
    </row>
    <row r="596" spans="1:50" ht="15" customHeight="1">
      <c r="A596" s="2">
        <v>61</v>
      </c>
      <c r="B596" s="2">
        <v>800</v>
      </c>
      <c r="C596" s="1" t="s">
        <v>737</v>
      </c>
      <c r="D596" s="35">
        <v>387405</v>
      </c>
      <c r="E596" s="66">
        <v>0</v>
      </c>
      <c r="F596" s="7">
        <v>1302</v>
      </c>
      <c r="G596" s="66">
        <v>1290</v>
      </c>
      <c r="H596" s="63">
        <v>2.1040000000000001</v>
      </c>
      <c r="I596" s="65">
        <v>506</v>
      </c>
      <c r="J596" s="73">
        <f t="shared" si="253"/>
        <v>0.39219999999999999</v>
      </c>
      <c r="K596" s="65">
        <v>147</v>
      </c>
      <c r="L596" s="65">
        <v>671</v>
      </c>
      <c r="M596" s="61">
        <v>241</v>
      </c>
      <c r="N596" s="41">
        <f t="shared" si="252"/>
        <v>21.907599999999999</v>
      </c>
      <c r="O596" s="41">
        <f t="shared" si="254"/>
        <v>35.916499999999999</v>
      </c>
      <c r="P596" s="3">
        <v>1138</v>
      </c>
      <c r="Q596" s="3">
        <v>1224</v>
      </c>
      <c r="R596" s="3">
        <v>1143</v>
      </c>
      <c r="S596" s="3">
        <v>1314</v>
      </c>
      <c r="T596" s="74">
        <v>1302</v>
      </c>
      <c r="U596" s="74">
        <f t="shared" si="255"/>
        <v>1314</v>
      </c>
      <c r="V596" s="42">
        <f t="shared" si="256"/>
        <v>1.83</v>
      </c>
      <c r="W596" s="68">
        <v>778051</v>
      </c>
      <c r="X596" s="69">
        <v>721405</v>
      </c>
      <c r="Y596" s="8">
        <v>1.5696860371553845</v>
      </c>
      <c r="Z596" s="37">
        <f t="shared" si="257"/>
        <v>829.46519999999998</v>
      </c>
      <c r="AA596" s="65">
        <f t="shared" si="258"/>
        <v>0</v>
      </c>
      <c r="AB596" s="34">
        <f t="shared" si="259"/>
        <v>0.43202299999999999</v>
      </c>
      <c r="AC596" s="34" t="str">
        <f t="shared" si="260"/>
        <v/>
      </c>
      <c r="AD596" s="65" t="str">
        <f t="shared" si="261"/>
        <v/>
      </c>
      <c r="AE596" s="65">
        <f t="shared" si="262"/>
        <v>846.73</v>
      </c>
      <c r="AF596" s="65">
        <f t="shared" si="263"/>
        <v>630</v>
      </c>
      <c r="AG596" s="65">
        <f t="shared" si="279"/>
        <v>0</v>
      </c>
      <c r="AH596" s="34" t="str">
        <f t="shared" si="264"/>
        <v/>
      </c>
      <c r="AI596" s="34" t="str">
        <f t="shared" si="265"/>
        <v/>
      </c>
      <c r="AJ596" s="65" t="str">
        <f t="shared" si="266"/>
        <v/>
      </c>
      <c r="AK596" s="37" t="str">
        <f t="shared" si="267"/>
        <v/>
      </c>
      <c r="AL596" s="14">
        <f t="shared" si="268"/>
        <v>630</v>
      </c>
      <c r="AM596" s="42">
        <f t="shared" si="269"/>
        <v>702.8</v>
      </c>
      <c r="AN596" s="60">
        <f t="shared" si="270"/>
        <v>570476</v>
      </c>
      <c r="AO596" s="43">
        <f t="shared" si="271"/>
        <v>4.6442910472681925E-2</v>
      </c>
      <c r="AP596" s="66">
        <f t="shared" si="272"/>
        <v>8502.350063144353</v>
      </c>
      <c r="AQ596" s="18">
        <v>0</v>
      </c>
      <c r="AR596" s="66">
        <f t="shared" si="273"/>
        <v>395907</v>
      </c>
      <c r="AS596" s="38">
        <f t="shared" si="274"/>
        <v>12900</v>
      </c>
      <c r="AT596" s="38">
        <f t="shared" si="275"/>
        <v>36070.25</v>
      </c>
      <c r="AU596" s="66">
        <f t="shared" si="276"/>
        <v>374505</v>
      </c>
      <c r="AV596" s="20">
        <f t="shared" si="277"/>
        <v>395907</v>
      </c>
      <c r="AX596" s="65">
        <f t="shared" si="278"/>
        <v>1</v>
      </c>
    </row>
    <row r="597" spans="1:50" ht="15" customHeight="1">
      <c r="A597" s="2">
        <v>61</v>
      </c>
      <c r="B597" s="2">
        <v>1000</v>
      </c>
      <c r="C597" s="1" t="s">
        <v>785</v>
      </c>
      <c r="D597" s="35">
        <v>46240</v>
      </c>
      <c r="E597" s="66">
        <v>0</v>
      </c>
      <c r="F597" s="7">
        <v>254</v>
      </c>
      <c r="G597" s="66">
        <v>254</v>
      </c>
      <c r="H597" s="63">
        <v>2.1339999999999999</v>
      </c>
      <c r="I597" s="65">
        <v>36</v>
      </c>
      <c r="J597" s="73">
        <f t="shared" si="253"/>
        <v>0.14169999999999999</v>
      </c>
      <c r="K597" s="65">
        <v>52</v>
      </c>
      <c r="L597" s="65">
        <v>137</v>
      </c>
      <c r="M597" s="61">
        <v>34</v>
      </c>
      <c r="N597" s="41">
        <f t="shared" si="252"/>
        <v>37.956200000000003</v>
      </c>
      <c r="O597" s="41">
        <f t="shared" si="254"/>
        <v>24.817499999999999</v>
      </c>
      <c r="P597" s="3">
        <v>221</v>
      </c>
      <c r="Q597" s="3">
        <v>275</v>
      </c>
      <c r="R597" s="3">
        <v>247</v>
      </c>
      <c r="S597" s="3">
        <v>244</v>
      </c>
      <c r="T597" s="75">
        <v>254</v>
      </c>
      <c r="U597" s="74">
        <f t="shared" si="255"/>
        <v>275</v>
      </c>
      <c r="V597" s="42">
        <f t="shared" si="256"/>
        <v>7.64</v>
      </c>
      <c r="W597" s="68">
        <v>135957</v>
      </c>
      <c r="X597" s="69">
        <v>112766</v>
      </c>
      <c r="Y597" s="8">
        <v>0.79793612943380432</v>
      </c>
      <c r="Z597" s="37">
        <f t="shared" si="257"/>
        <v>318.32119999999998</v>
      </c>
      <c r="AA597" s="65">
        <f t="shared" si="258"/>
        <v>0</v>
      </c>
      <c r="AB597" s="34">
        <f t="shared" si="259"/>
        <v>0.43202299999999999</v>
      </c>
      <c r="AC597" s="34" t="str">
        <f t="shared" si="260"/>
        <v/>
      </c>
      <c r="AD597" s="65" t="str">
        <f t="shared" si="261"/>
        <v/>
      </c>
      <c r="AE597" s="65">
        <f t="shared" si="262"/>
        <v>466.51800000000003</v>
      </c>
      <c r="AF597" s="65">
        <f t="shared" si="263"/>
        <v>466.51800000000003</v>
      </c>
      <c r="AG597" s="65">
        <f t="shared" si="279"/>
        <v>0</v>
      </c>
      <c r="AH597" s="34" t="str">
        <f t="shared" si="264"/>
        <v/>
      </c>
      <c r="AI597" s="34" t="str">
        <f t="shared" si="265"/>
        <v/>
      </c>
      <c r="AJ597" s="65" t="str">
        <f t="shared" si="266"/>
        <v/>
      </c>
      <c r="AK597" s="37" t="str">
        <f t="shared" si="267"/>
        <v/>
      </c>
      <c r="AL597" s="14">
        <f t="shared" si="268"/>
        <v>466.52</v>
      </c>
      <c r="AM597" s="42">
        <f t="shared" si="269"/>
        <v>520.42999999999995</v>
      </c>
      <c r="AN597" s="60">
        <f t="shared" si="270"/>
        <v>73453</v>
      </c>
      <c r="AO597" s="43">
        <f t="shared" si="271"/>
        <v>4.6442910472681925E-2</v>
      </c>
      <c r="AP597" s="66">
        <f t="shared" si="272"/>
        <v>1263.8509226930933</v>
      </c>
      <c r="AQ597" s="18">
        <v>0</v>
      </c>
      <c r="AR597" s="66">
        <f t="shared" si="273"/>
        <v>47504</v>
      </c>
      <c r="AS597" s="38">
        <f t="shared" si="274"/>
        <v>2540</v>
      </c>
      <c r="AT597" s="38">
        <f t="shared" si="275"/>
        <v>5638.3</v>
      </c>
      <c r="AU597" s="66">
        <f t="shared" si="276"/>
        <v>43700</v>
      </c>
      <c r="AV597" s="20">
        <f t="shared" si="277"/>
        <v>47504</v>
      </c>
      <c r="AX597" s="65">
        <f t="shared" si="278"/>
        <v>1</v>
      </c>
    </row>
    <row r="598" spans="1:50" ht="15" customHeight="1">
      <c r="A598" s="2">
        <v>61</v>
      </c>
      <c r="B598" s="2">
        <v>1100</v>
      </c>
      <c r="C598" s="1" t="s">
        <v>819</v>
      </c>
      <c r="D598" s="35">
        <v>8712</v>
      </c>
      <c r="E598" s="66">
        <v>0</v>
      </c>
      <c r="F598" s="7">
        <v>57</v>
      </c>
      <c r="G598" s="66">
        <v>54</v>
      </c>
      <c r="H598" s="63">
        <v>2.25</v>
      </c>
      <c r="I598" s="65">
        <v>39</v>
      </c>
      <c r="J598" s="73">
        <f t="shared" si="253"/>
        <v>0.72219999999999995</v>
      </c>
      <c r="K598" s="65">
        <v>9</v>
      </c>
      <c r="L598" s="65">
        <v>27</v>
      </c>
      <c r="M598" s="61">
        <v>4</v>
      </c>
      <c r="N598" s="41">
        <f t="shared" si="252"/>
        <v>33.333300000000001</v>
      </c>
      <c r="O598" s="41">
        <f t="shared" si="254"/>
        <v>14.8148</v>
      </c>
      <c r="P598" s="3">
        <v>65</v>
      </c>
      <c r="Q598" s="3">
        <v>50</v>
      </c>
      <c r="R598" s="3">
        <v>47</v>
      </c>
      <c r="S598" s="3">
        <v>72</v>
      </c>
      <c r="T598" s="75">
        <v>57</v>
      </c>
      <c r="U598" s="74">
        <f t="shared" si="255"/>
        <v>72</v>
      </c>
      <c r="V598" s="42">
        <f t="shared" si="256"/>
        <v>25</v>
      </c>
      <c r="W598" s="68">
        <v>23105</v>
      </c>
      <c r="X598" s="69">
        <v>2376</v>
      </c>
      <c r="Y598" s="8">
        <v>0.27608313243150162</v>
      </c>
      <c r="Z598" s="37">
        <f t="shared" si="257"/>
        <v>206.45959999999999</v>
      </c>
      <c r="AA598" s="65">
        <f t="shared" si="258"/>
        <v>0</v>
      </c>
      <c r="AB598" s="34">
        <f t="shared" si="259"/>
        <v>0.43202299999999999</v>
      </c>
      <c r="AC598" s="34" t="str">
        <f t="shared" si="260"/>
        <v/>
      </c>
      <c r="AD598" s="65" t="str">
        <f t="shared" si="261"/>
        <v/>
      </c>
      <c r="AE598" s="65">
        <f t="shared" si="262"/>
        <v>410</v>
      </c>
      <c r="AF598" s="65">
        <f t="shared" si="263"/>
        <v>410</v>
      </c>
      <c r="AG598" s="65">
        <f t="shared" si="279"/>
        <v>0</v>
      </c>
      <c r="AH598" s="34" t="str">
        <f t="shared" si="264"/>
        <v/>
      </c>
      <c r="AI598" s="34" t="str">
        <f t="shared" si="265"/>
        <v/>
      </c>
      <c r="AJ598" s="65" t="str">
        <f t="shared" si="266"/>
        <v/>
      </c>
      <c r="AK598" s="37" t="str">
        <f t="shared" si="267"/>
        <v/>
      </c>
      <c r="AL598" s="14">
        <f t="shared" si="268"/>
        <v>410</v>
      </c>
      <c r="AM598" s="42">
        <f t="shared" si="269"/>
        <v>457.38</v>
      </c>
      <c r="AN598" s="60">
        <f t="shared" si="270"/>
        <v>14717</v>
      </c>
      <c r="AO598" s="43">
        <f t="shared" si="271"/>
        <v>4.6442910472681925E-2</v>
      </c>
      <c r="AP598" s="66">
        <f t="shared" si="272"/>
        <v>278.88967738845497</v>
      </c>
      <c r="AQ598" s="18">
        <v>0</v>
      </c>
      <c r="AR598" s="66">
        <f t="shared" si="273"/>
        <v>8991</v>
      </c>
      <c r="AS598" s="38">
        <f t="shared" si="274"/>
        <v>540</v>
      </c>
      <c r="AT598" s="38">
        <f t="shared" si="275"/>
        <v>118.80000000000001</v>
      </c>
      <c r="AU598" s="66">
        <f t="shared" si="276"/>
        <v>8593</v>
      </c>
      <c r="AV598" s="20">
        <f t="shared" si="277"/>
        <v>8991</v>
      </c>
      <c r="AX598" s="65">
        <f t="shared" si="278"/>
        <v>1</v>
      </c>
    </row>
    <row r="599" spans="1:50" ht="15" customHeight="1">
      <c r="A599" s="2">
        <v>62</v>
      </c>
      <c r="B599" s="2">
        <v>100</v>
      </c>
      <c r="C599" s="1" t="s">
        <v>555</v>
      </c>
      <c r="D599" s="35">
        <v>738294</v>
      </c>
      <c r="E599" s="66">
        <v>0</v>
      </c>
      <c r="F599" s="7">
        <v>21456</v>
      </c>
      <c r="G599" s="66">
        <v>23119</v>
      </c>
      <c r="H599" s="63">
        <v>2.391</v>
      </c>
      <c r="I599" s="65">
        <v>10441</v>
      </c>
      <c r="J599" s="73">
        <f t="shared" si="253"/>
        <v>0.4516</v>
      </c>
      <c r="K599" s="65">
        <v>350</v>
      </c>
      <c r="L599" s="65">
        <v>9345</v>
      </c>
      <c r="M599" s="61">
        <v>4048</v>
      </c>
      <c r="N599" s="41">
        <f t="shared" si="252"/>
        <v>3.7452999999999999</v>
      </c>
      <c r="O599" s="41">
        <f t="shared" si="254"/>
        <v>43.317299999999996</v>
      </c>
      <c r="P599" s="3">
        <v>19507</v>
      </c>
      <c r="Q599" s="3">
        <v>23269</v>
      </c>
      <c r="R599" s="3">
        <v>22207</v>
      </c>
      <c r="S599" s="3">
        <v>22206</v>
      </c>
      <c r="T599" s="74">
        <v>21456</v>
      </c>
      <c r="U599" s="74">
        <f t="shared" si="255"/>
        <v>23269</v>
      </c>
      <c r="V599" s="42">
        <f t="shared" si="256"/>
        <v>0.64</v>
      </c>
      <c r="W599" s="68">
        <v>26858363</v>
      </c>
      <c r="X599" s="69">
        <v>9518951</v>
      </c>
      <c r="Y599" s="8">
        <v>7.0564682152967508</v>
      </c>
      <c r="Z599" s="37">
        <f t="shared" si="257"/>
        <v>3040.6145999999999</v>
      </c>
      <c r="AA599" s="65">
        <f t="shared" si="258"/>
        <v>0</v>
      </c>
      <c r="AB599" s="34">
        <f t="shared" si="259"/>
        <v>0.43202299999999999</v>
      </c>
      <c r="AC599" s="34" t="str">
        <f t="shared" si="260"/>
        <v/>
      </c>
      <c r="AD599" s="65" t="str">
        <f t="shared" si="261"/>
        <v/>
      </c>
      <c r="AE599" s="65" t="str">
        <f t="shared" si="262"/>
        <v/>
      </c>
      <c r="AF599" s="65" t="str">
        <f t="shared" si="263"/>
        <v/>
      </c>
      <c r="AG599" s="65">
        <f t="shared" si="279"/>
        <v>0</v>
      </c>
      <c r="AH599" s="34">
        <f t="shared" si="264"/>
        <v>492.55201683999991</v>
      </c>
      <c r="AI599" s="34" t="str">
        <f t="shared" si="265"/>
        <v/>
      </c>
      <c r="AJ599" s="65" t="str">
        <f t="shared" si="266"/>
        <v/>
      </c>
      <c r="AK599" s="37" t="str">
        <f t="shared" si="267"/>
        <v/>
      </c>
      <c r="AL599" s="14">
        <f t="shared" si="268"/>
        <v>492.55</v>
      </c>
      <c r="AM599" s="42">
        <f t="shared" si="269"/>
        <v>549.46</v>
      </c>
      <c r="AN599" s="60">
        <f t="shared" si="270"/>
        <v>1099535</v>
      </c>
      <c r="AO599" s="43">
        <f t="shared" si="271"/>
        <v>4.6442910472681925E-2</v>
      </c>
      <c r="AP599" s="66">
        <f t="shared" si="272"/>
        <v>16777.083422062093</v>
      </c>
      <c r="AQ599" s="18">
        <v>0</v>
      </c>
      <c r="AR599" s="66">
        <f t="shared" si="273"/>
        <v>755071</v>
      </c>
      <c r="AS599" s="38">
        <f t="shared" si="274"/>
        <v>231190</v>
      </c>
      <c r="AT599" s="38">
        <f t="shared" si="275"/>
        <v>475947.55000000005</v>
      </c>
      <c r="AU599" s="66">
        <f t="shared" si="276"/>
        <v>507104</v>
      </c>
      <c r="AV599" s="20">
        <f t="shared" si="277"/>
        <v>755071</v>
      </c>
      <c r="AX599" s="65">
        <f t="shared" si="278"/>
        <v>1</v>
      </c>
    </row>
    <row r="600" spans="1:50" ht="15" customHeight="1">
      <c r="A600" s="2">
        <v>62</v>
      </c>
      <c r="B600" s="2">
        <v>200</v>
      </c>
      <c r="C600" s="1" t="s">
        <v>575</v>
      </c>
      <c r="D600" s="35">
        <v>1777186</v>
      </c>
      <c r="E600" s="66">
        <v>0</v>
      </c>
      <c r="F600" s="7">
        <v>11460</v>
      </c>
      <c r="G600" s="66">
        <v>12159</v>
      </c>
      <c r="H600" s="63">
        <v>2.5009999999999999</v>
      </c>
      <c r="I600" s="65">
        <v>2970</v>
      </c>
      <c r="J600" s="73">
        <f t="shared" si="253"/>
        <v>0.24429999999999999</v>
      </c>
      <c r="K600" s="65">
        <v>617</v>
      </c>
      <c r="L600" s="65">
        <v>5050</v>
      </c>
      <c r="M600" s="61">
        <v>2108</v>
      </c>
      <c r="N600" s="41">
        <f t="shared" si="252"/>
        <v>12.217799999999999</v>
      </c>
      <c r="O600" s="41">
        <f t="shared" si="254"/>
        <v>41.742600000000003</v>
      </c>
      <c r="P600" s="3">
        <v>11950</v>
      </c>
      <c r="Q600" s="3">
        <v>11921</v>
      </c>
      <c r="R600" s="3">
        <v>12376</v>
      </c>
      <c r="S600" s="3">
        <v>11929</v>
      </c>
      <c r="T600" s="74">
        <v>11460</v>
      </c>
      <c r="U600" s="74">
        <f t="shared" si="255"/>
        <v>12376</v>
      </c>
      <c r="V600" s="42">
        <f t="shared" si="256"/>
        <v>1.75</v>
      </c>
      <c r="W600" s="68">
        <v>11850277</v>
      </c>
      <c r="X600" s="69">
        <v>5230011</v>
      </c>
      <c r="Y600" s="8">
        <v>3.0075297646166699</v>
      </c>
      <c r="Z600" s="37">
        <f t="shared" si="257"/>
        <v>3810.4360999999999</v>
      </c>
      <c r="AA600" s="65">
        <f t="shared" si="258"/>
        <v>0</v>
      </c>
      <c r="AB600" s="34">
        <f t="shared" si="259"/>
        <v>0.43202299999999999</v>
      </c>
      <c r="AC600" s="34" t="str">
        <f t="shared" si="260"/>
        <v/>
      </c>
      <c r="AD600" s="65" t="str">
        <f t="shared" si="261"/>
        <v/>
      </c>
      <c r="AE600" s="65" t="str">
        <f t="shared" si="262"/>
        <v/>
      </c>
      <c r="AF600" s="65" t="str">
        <f t="shared" si="263"/>
        <v/>
      </c>
      <c r="AG600" s="65">
        <f t="shared" si="279"/>
        <v>0</v>
      </c>
      <c r="AH600" s="34">
        <f t="shared" si="264"/>
        <v>495.76003625499993</v>
      </c>
      <c r="AI600" s="34" t="str">
        <f t="shared" si="265"/>
        <v/>
      </c>
      <c r="AJ600" s="65" t="str">
        <f t="shared" si="266"/>
        <v/>
      </c>
      <c r="AK600" s="37" t="str">
        <f t="shared" si="267"/>
        <v/>
      </c>
      <c r="AL600" s="14">
        <f t="shared" si="268"/>
        <v>495.76</v>
      </c>
      <c r="AM600" s="42">
        <f t="shared" si="269"/>
        <v>553.04999999999995</v>
      </c>
      <c r="AN600" s="60">
        <f t="shared" si="270"/>
        <v>1604943</v>
      </c>
      <c r="AO600" s="43">
        <f t="shared" si="271"/>
        <v>4.6442910472681925E-2</v>
      </c>
      <c r="AP600" s="66">
        <f t="shared" si="272"/>
        <v>-7999.4662285461527</v>
      </c>
      <c r="AQ600" s="18">
        <v>0</v>
      </c>
      <c r="AR600" s="66">
        <f t="shared" si="273"/>
        <v>1604943</v>
      </c>
      <c r="AS600" s="38">
        <f t="shared" si="274"/>
        <v>121590</v>
      </c>
      <c r="AT600" s="38">
        <f t="shared" si="275"/>
        <v>261500.55000000002</v>
      </c>
      <c r="AU600" s="66">
        <f t="shared" si="276"/>
        <v>1655596</v>
      </c>
      <c r="AV600" s="20">
        <f t="shared" si="277"/>
        <v>1655596</v>
      </c>
      <c r="AX600" s="65">
        <f t="shared" si="278"/>
        <v>1</v>
      </c>
    </row>
    <row r="601" spans="1:50" ht="15" customHeight="1">
      <c r="A601" s="2">
        <v>62</v>
      </c>
      <c r="B601" s="2">
        <v>400</v>
      </c>
      <c r="C601" s="1" t="s">
        <v>664</v>
      </c>
      <c r="D601" s="35">
        <v>77800</v>
      </c>
      <c r="E601" s="66">
        <v>0</v>
      </c>
      <c r="F601" s="7">
        <v>33660</v>
      </c>
      <c r="G601" s="66">
        <v>36272</v>
      </c>
      <c r="H601" s="63">
        <v>2.2450000000000001</v>
      </c>
      <c r="I601" s="65">
        <v>39358</v>
      </c>
      <c r="J601" s="73">
        <f t="shared" si="253"/>
        <v>1.0851</v>
      </c>
      <c r="K601" s="65">
        <v>610</v>
      </c>
      <c r="L601" s="65">
        <v>15872</v>
      </c>
      <c r="M601" s="61">
        <v>8519</v>
      </c>
      <c r="N601" s="41">
        <f t="shared" si="252"/>
        <v>3.8431999999999999</v>
      </c>
      <c r="O601" s="41">
        <f t="shared" si="254"/>
        <v>53.673099999999998</v>
      </c>
      <c r="P601" s="3">
        <v>34438</v>
      </c>
      <c r="Q601" s="3">
        <v>35820</v>
      </c>
      <c r="R601" s="3">
        <v>33485</v>
      </c>
      <c r="S601" s="3">
        <v>33690</v>
      </c>
      <c r="T601" s="74">
        <v>33660</v>
      </c>
      <c r="U601" s="74">
        <f t="shared" si="255"/>
        <v>35820</v>
      </c>
      <c r="V601" s="42">
        <f t="shared" si="256"/>
        <v>0</v>
      </c>
      <c r="W601" s="68">
        <v>59538144</v>
      </c>
      <c r="X601" s="69">
        <v>22025541</v>
      </c>
      <c r="Y601" s="8">
        <v>13.840834011586153</v>
      </c>
      <c r="Z601" s="37">
        <f t="shared" si="257"/>
        <v>2431.9344000000001</v>
      </c>
      <c r="AA601" s="65">
        <f t="shared" si="258"/>
        <v>0</v>
      </c>
      <c r="AB601" s="34">
        <f t="shared" si="259"/>
        <v>0.43202299999999999</v>
      </c>
      <c r="AC601" s="34" t="str">
        <f t="shared" si="260"/>
        <v/>
      </c>
      <c r="AD601" s="65" t="str">
        <f t="shared" si="261"/>
        <v/>
      </c>
      <c r="AE601" s="65" t="str">
        <f t="shared" si="262"/>
        <v/>
      </c>
      <c r="AF601" s="65" t="str">
        <f t="shared" si="263"/>
        <v/>
      </c>
      <c r="AG601" s="65">
        <f t="shared" si="279"/>
        <v>0</v>
      </c>
      <c r="AH601" s="34">
        <f t="shared" si="264"/>
        <v>623.89934860499989</v>
      </c>
      <c r="AI601" s="34" t="str">
        <f t="shared" si="265"/>
        <v/>
      </c>
      <c r="AJ601" s="65" t="str">
        <f t="shared" si="266"/>
        <v/>
      </c>
      <c r="AK601" s="37" t="str">
        <f t="shared" si="267"/>
        <v/>
      </c>
      <c r="AL601" s="14">
        <f t="shared" si="268"/>
        <v>623.9</v>
      </c>
      <c r="AM601" s="42">
        <f t="shared" si="269"/>
        <v>695.99</v>
      </c>
      <c r="AN601" s="60">
        <f t="shared" si="270"/>
        <v>0</v>
      </c>
      <c r="AO601" s="43">
        <f t="shared" si="271"/>
        <v>4.6442910472681925E-2</v>
      </c>
      <c r="AP601" s="66">
        <f t="shared" si="272"/>
        <v>-3613.2584347746538</v>
      </c>
      <c r="AQ601" s="18">
        <v>0</v>
      </c>
      <c r="AR601" s="66">
        <f t="shared" si="273"/>
        <v>0</v>
      </c>
      <c r="AS601" s="38">
        <f t="shared" si="274"/>
        <v>362720</v>
      </c>
      <c r="AT601" s="38">
        <f t="shared" si="275"/>
        <v>1101277.05</v>
      </c>
      <c r="AU601" s="66">
        <f t="shared" si="276"/>
        <v>-284920</v>
      </c>
      <c r="AV601" s="20">
        <f t="shared" si="277"/>
        <v>0</v>
      </c>
      <c r="AX601" s="65">
        <f t="shared" si="278"/>
        <v>0</v>
      </c>
    </row>
    <row r="602" spans="1:50" ht="15" customHeight="1">
      <c r="A602" s="2">
        <v>62</v>
      </c>
      <c r="B602" s="2">
        <v>500</v>
      </c>
      <c r="C602" s="1" t="s">
        <v>255</v>
      </c>
      <c r="D602" s="35">
        <v>682505</v>
      </c>
      <c r="E602" s="66">
        <v>0</v>
      </c>
      <c r="F602" s="7">
        <v>5321</v>
      </c>
      <c r="G602" s="66">
        <v>5479</v>
      </c>
      <c r="H602" s="63">
        <v>2.3029999999999999</v>
      </c>
      <c r="I602" s="65">
        <v>5417</v>
      </c>
      <c r="J602" s="73">
        <f t="shared" si="253"/>
        <v>0.98870000000000002</v>
      </c>
      <c r="K602" s="65">
        <v>225</v>
      </c>
      <c r="L602" s="65">
        <v>2317</v>
      </c>
      <c r="M602" s="61">
        <v>1366</v>
      </c>
      <c r="N602" s="41">
        <f t="shared" si="252"/>
        <v>9.7108000000000008</v>
      </c>
      <c r="O602" s="41">
        <f t="shared" si="254"/>
        <v>58.955500000000008</v>
      </c>
      <c r="P602" s="3">
        <v>5530</v>
      </c>
      <c r="Q602" s="3">
        <v>5291</v>
      </c>
      <c r="R602" s="3">
        <v>5380</v>
      </c>
      <c r="S602" s="3">
        <v>5572</v>
      </c>
      <c r="T602" s="74">
        <v>5321</v>
      </c>
      <c r="U602" s="74">
        <f t="shared" si="255"/>
        <v>5572</v>
      </c>
      <c r="V602" s="42">
        <f t="shared" si="256"/>
        <v>1.67</v>
      </c>
      <c r="W602" s="68">
        <v>5597648</v>
      </c>
      <c r="X602" s="69">
        <v>1980937</v>
      </c>
      <c r="Y602" s="8">
        <v>2.2402733140076325</v>
      </c>
      <c r="Z602" s="37">
        <f t="shared" si="257"/>
        <v>2375.1565999999998</v>
      </c>
      <c r="AA602" s="65">
        <f t="shared" si="258"/>
        <v>0</v>
      </c>
      <c r="AB602" s="34">
        <f t="shared" si="259"/>
        <v>0.43202299999999999</v>
      </c>
      <c r="AC602" s="34" t="str">
        <f t="shared" si="260"/>
        <v/>
      </c>
      <c r="AD602" s="65" t="str">
        <f t="shared" si="261"/>
        <v/>
      </c>
      <c r="AE602" s="65" t="str">
        <f t="shared" si="262"/>
        <v/>
      </c>
      <c r="AF602" s="65" t="str">
        <f t="shared" si="263"/>
        <v/>
      </c>
      <c r="AG602" s="65">
        <f t="shared" si="279"/>
        <v>599.16784431999997</v>
      </c>
      <c r="AH602" s="34" t="str">
        <f t="shared" si="264"/>
        <v/>
      </c>
      <c r="AI602" s="34" t="str">
        <f t="shared" si="265"/>
        <v/>
      </c>
      <c r="AJ602" s="65" t="str">
        <f t="shared" si="266"/>
        <v/>
      </c>
      <c r="AK602" s="37" t="str">
        <f t="shared" si="267"/>
        <v/>
      </c>
      <c r="AL602" s="14">
        <f t="shared" si="268"/>
        <v>599.16999999999996</v>
      </c>
      <c r="AM602" s="42">
        <f t="shared" si="269"/>
        <v>668.4</v>
      </c>
      <c r="AN602" s="60">
        <f t="shared" si="270"/>
        <v>1243851</v>
      </c>
      <c r="AO602" s="43">
        <f t="shared" si="271"/>
        <v>4.6442910472681925E-2</v>
      </c>
      <c r="AP602" s="66">
        <f t="shared" si="272"/>
        <v>26070.542022198108</v>
      </c>
      <c r="AQ602" s="18">
        <v>0</v>
      </c>
      <c r="AR602" s="66">
        <f t="shared" si="273"/>
        <v>708576</v>
      </c>
      <c r="AS602" s="38">
        <f t="shared" si="274"/>
        <v>54790</v>
      </c>
      <c r="AT602" s="38">
        <f t="shared" si="275"/>
        <v>99046.85</v>
      </c>
      <c r="AU602" s="66">
        <f t="shared" si="276"/>
        <v>627715</v>
      </c>
      <c r="AV602" s="20">
        <f t="shared" si="277"/>
        <v>708576</v>
      </c>
      <c r="AX602" s="65">
        <f t="shared" si="278"/>
        <v>1</v>
      </c>
    </row>
    <row r="603" spans="1:50" ht="15" customHeight="1">
      <c r="A603" s="2">
        <v>62</v>
      </c>
      <c r="B603" s="2">
        <v>600</v>
      </c>
      <c r="C603" s="1" t="s">
        <v>444</v>
      </c>
      <c r="D603" s="35">
        <v>548671</v>
      </c>
      <c r="E603" s="66">
        <v>0</v>
      </c>
      <c r="F603" s="7">
        <v>2379</v>
      </c>
      <c r="G603" s="66">
        <v>2408</v>
      </c>
      <c r="H603" s="63">
        <v>2.0720000000000001</v>
      </c>
      <c r="I603" s="65">
        <v>860</v>
      </c>
      <c r="J603" s="73">
        <f t="shared" si="253"/>
        <v>0.35709999999999997</v>
      </c>
      <c r="K603" s="65">
        <v>221</v>
      </c>
      <c r="L603" s="65">
        <v>1333</v>
      </c>
      <c r="M603" s="61">
        <v>605</v>
      </c>
      <c r="N603" s="41">
        <f t="shared" si="252"/>
        <v>16.5791</v>
      </c>
      <c r="O603" s="41">
        <f t="shared" si="254"/>
        <v>45.386299999999999</v>
      </c>
      <c r="P603" s="3">
        <v>2530</v>
      </c>
      <c r="Q603" s="3">
        <v>1985</v>
      </c>
      <c r="R603" s="3">
        <v>2700</v>
      </c>
      <c r="S603" s="3">
        <v>2364</v>
      </c>
      <c r="T603" s="74">
        <v>2379</v>
      </c>
      <c r="U603" s="74">
        <f t="shared" si="255"/>
        <v>2700</v>
      </c>
      <c r="V603" s="42">
        <f t="shared" si="256"/>
        <v>10.81</v>
      </c>
      <c r="W603" s="68">
        <v>2798070</v>
      </c>
      <c r="X603" s="69">
        <v>810093</v>
      </c>
      <c r="Y603" s="8">
        <v>0.42064557828067156</v>
      </c>
      <c r="Z603" s="37">
        <f t="shared" si="257"/>
        <v>5655.5925999999999</v>
      </c>
      <c r="AA603" s="65">
        <f t="shared" si="258"/>
        <v>0</v>
      </c>
      <c r="AB603" s="34">
        <f t="shared" si="259"/>
        <v>0.43202299999999999</v>
      </c>
      <c r="AC603" s="34" t="str">
        <f t="shared" si="260"/>
        <v/>
      </c>
      <c r="AD603" s="65" t="str">
        <f t="shared" si="261"/>
        <v/>
      </c>
      <c r="AE603" s="65">
        <f t="shared" si="262"/>
        <v>1257.0360000000001</v>
      </c>
      <c r="AF603" s="65">
        <f t="shared" si="263"/>
        <v>630</v>
      </c>
      <c r="AG603" s="65">
        <f t="shared" si="279"/>
        <v>0</v>
      </c>
      <c r="AH603" s="34" t="str">
        <f t="shared" si="264"/>
        <v/>
      </c>
      <c r="AI603" s="34" t="str">
        <f t="shared" si="265"/>
        <v/>
      </c>
      <c r="AJ603" s="65" t="str">
        <f t="shared" si="266"/>
        <v/>
      </c>
      <c r="AK603" s="37" t="str">
        <f t="shared" si="267"/>
        <v/>
      </c>
      <c r="AL603" s="14">
        <f t="shared" si="268"/>
        <v>630</v>
      </c>
      <c r="AM603" s="42">
        <f t="shared" si="269"/>
        <v>702.8</v>
      </c>
      <c r="AN603" s="60">
        <f t="shared" si="270"/>
        <v>483512</v>
      </c>
      <c r="AO603" s="43">
        <f t="shared" si="271"/>
        <v>4.6442910472681925E-2</v>
      </c>
      <c r="AP603" s="66">
        <f t="shared" si="272"/>
        <v>-3026.1736034894816</v>
      </c>
      <c r="AQ603" s="18">
        <v>0</v>
      </c>
      <c r="AR603" s="66">
        <f t="shared" si="273"/>
        <v>483512</v>
      </c>
      <c r="AS603" s="38">
        <f t="shared" si="274"/>
        <v>24080</v>
      </c>
      <c r="AT603" s="38">
        <f t="shared" si="275"/>
        <v>40504.65</v>
      </c>
      <c r="AU603" s="66">
        <f t="shared" si="276"/>
        <v>524591</v>
      </c>
      <c r="AV603" s="20">
        <f t="shared" si="277"/>
        <v>524591</v>
      </c>
      <c r="AX603" s="65">
        <f t="shared" si="278"/>
        <v>1</v>
      </c>
    </row>
    <row r="604" spans="1:50" ht="15" customHeight="1">
      <c r="A604" s="2">
        <v>62</v>
      </c>
      <c r="B604" s="2">
        <v>700</v>
      </c>
      <c r="C604" s="1" t="s">
        <v>23</v>
      </c>
      <c r="D604" s="35">
        <v>0</v>
      </c>
      <c r="E604" s="66">
        <v>0</v>
      </c>
      <c r="F604" s="7">
        <v>9552</v>
      </c>
      <c r="G604" s="66">
        <v>9889</v>
      </c>
      <c r="H604" s="63">
        <v>2.532</v>
      </c>
      <c r="I604" s="65">
        <v>11041</v>
      </c>
      <c r="J604" s="73">
        <f t="shared" si="253"/>
        <v>1.1165</v>
      </c>
      <c r="K604" s="65">
        <v>91</v>
      </c>
      <c r="L604" s="65">
        <v>3160</v>
      </c>
      <c r="M604" s="61">
        <v>944</v>
      </c>
      <c r="N604" s="41">
        <f t="shared" si="252"/>
        <v>2.8797000000000001</v>
      </c>
      <c r="O604" s="41">
        <f t="shared" si="254"/>
        <v>29.8734</v>
      </c>
      <c r="P604" s="3">
        <v>5149</v>
      </c>
      <c r="Q604" s="3">
        <v>8012</v>
      </c>
      <c r="R604" s="3">
        <v>9199</v>
      </c>
      <c r="S604" s="3">
        <v>9652</v>
      </c>
      <c r="T604" s="74">
        <v>9552</v>
      </c>
      <c r="U604" s="74">
        <f t="shared" si="255"/>
        <v>9652</v>
      </c>
      <c r="V604" s="42">
        <f t="shared" si="256"/>
        <v>0</v>
      </c>
      <c r="W604" s="68">
        <v>15071901</v>
      </c>
      <c r="X604" s="69">
        <v>3938443</v>
      </c>
      <c r="Y604" s="8">
        <v>9.6511871869676611</v>
      </c>
      <c r="Z604" s="37">
        <f t="shared" si="257"/>
        <v>989.72280000000001</v>
      </c>
      <c r="AA604" s="65">
        <f t="shared" si="258"/>
        <v>0</v>
      </c>
      <c r="AB604" s="34">
        <f t="shared" si="259"/>
        <v>0.43202299999999999</v>
      </c>
      <c r="AC604" s="34" t="str">
        <f t="shared" si="260"/>
        <v/>
      </c>
      <c r="AD604" s="65" t="str">
        <f t="shared" si="261"/>
        <v/>
      </c>
      <c r="AE604" s="65" t="str">
        <f t="shared" si="262"/>
        <v/>
      </c>
      <c r="AF604" s="65" t="str">
        <f t="shared" si="263"/>
        <v/>
      </c>
      <c r="AG604" s="65">
        <f t="shared" si="279"/>
        <v>518.59571562999997</v>
      </c>
      <c r="AH604" s="34" t="str">
        <f t="shared" si="264"/>
        <v/>
      </c>
      <c r="AI604" s="34" t="str">
        <f t="shared" si="265"/>
        <v/>
      </c>
      <c r="AJ604" s="65" t="str">
        <f t="shared" si="266"/>
        <v/>
      </c>
      <c r="AK604" s="37" t="str">
        <f t="shared" si="267"/>
        <v/>
      </c>
      <c r="AL604" s="14">
        <f t="shared" si="268"/>
        <v>518.6</v>
      </c>
      <c r="AM604" s="42">
        <f t="shared" si="269"/>
        <v>578.52</v>
      </c>
      <c r="AN604" s="60">
        <f t="shared" si="270"/>
        <v>0</v>
      </c>
      <c r="AO604" s="43">
        <f t="shared" si="271"/>
        <v>4.6442910472681925E-2</v>
      </c>
      <c r="AP604" s="66">
        <f t="shared" si="272"/>
        <v>0</v>
      </c>
      <c r="AQ604" s="18">
        <v>0</v>
      </c>
      <c r="AR604" s="66">
        <f t="shared" si="273"/>
        <v>0</v>
      </c>
      <c r="AS604" s="38">
        <f t="shared" si="274"/>
        <v>98890</v>
      </c>
      <c r="AT604" s="38">
        <f t="shared" si="275"/>
        <v>196922.15000000002</v>
      </c>
      <c r="AU604" s="66">
        <f t="shared" si="276"/>
        <v>-98890</v>
      </c>
      <c r="AV604" s="20">
        <f t="shared" si="277"/>
        <v>0</v>
      </c>
      <c r="AX604" s="65">
        <f t="shared" si="278"/>
        <v>0</v>
      </c>
    </row>
    <row r="605" spans="1:50" ht="15" customHeight="1">
      <c r="A605" s="2">
        <v>62</v>
      </c>
      <c r="B605" s="2">
        <v>800</v>
      </c>
      <c r="C605" s="1" t="s">
        <v>460</v>
      </c>
      <c r="D605" s="35">
        <v>434379</v>
      </c>
      <c r="E605" s="66">
        <v>0</v>
      </c>
      <c r="F605" s="7">
        <v>9773</v>
      </c>
      <c r="G605" s="66">
        <v>10386</v>
      </c>
      <c r="H605" s="63">
        <v>2.214</v>
      </c>
      <c r="I605" s="65">
        <v>5873</v>
      </c>
      <c r="J605" s="73">
        <f t="shared" si="253"/>
        <v>0.5655</v>
      </c>
      <c r="K605" s="65">
        <v>212</v>
      </c>
      <c r="L605" s="65">
        <v>4966</v>
      </c>
      <c r="M605" s="61">
        <v>974</v>
      </c>
      <c r="N605" s="41">
        <f t="shared" si="252"/>
        <v>4.2690000000000001</v>
      </c>
      <c r="O605" s="41">
        <f t="shared" si="254"/>
        <v>19.613399999999999</v>
      </c>
      <c r="P605" s="3">
        <v>3481</v>
      </c>
      <c r="Q605" s="3">
        <v>7102</v>
      </c>
      <c r="R605" s="3">
        <v>8971</v>
      </c>
      <c r="S605" s="3">
        <v>9771</v>
      </c>
      <c r="T605" s="74">
        <v>9773</v>
      </c>
      <c r="U605" s="74">
        <f t="shared" si="255"/>
        <v>9773</v>
      </c>
      <c r="V605" s="42">
        <f t="shared" si="256"/>
        <v>0</v>
      </c>
      <c r="W605" s="68">
        <v>13144990</v>
      </c>
      <c r="X605" s="69">
        <v>3339264</v>
      </c>
      <c r="Y605" s="8">
        <v>4.4811026151472513</v>
      </c>
      <c r="Z605" s="37">
        <f t="shared" si="257"/>
        <v>2180.9364</v>
      </c>
      <c r="AA605" s="65">
        <f t="shared" si="258"/>
        <v>0</v>
      </c>
      <c r="AB605" s="34">
        <f t="shared" si="259"/>
        <v>0.43202299999999999</v>
      </c>
      <c r="AC605" s="34" t="str">
        <f t="shared" si="260"/>
        <v/>
      </c>
      <c r="AD605" s="65">
        <f t="shared" si="261"/>
        <v>0.61399999999999999</v>
      </c>
      <c r="AE605" s="65" t="str">
        <f t="shared" si="262"/>
        <v/>
      </c>
      <c r="AF605" s="65" t="str">
        <f t="shared" si="263"/>
        <v/>
      </c>
      <c r="AG605" s="65">
        <f t="shared" si="279"/>
        <v>546.28868829999999</v>
      </c>
      <c r="AH605" s="34">
        <f t="shared" si="264"/>
        <v>500.55179139499995</v>
      </c>
      <c r="AI605" s="34" t="str">
        <f t="shared" si="265"/>
        <v/>
      </c>
      <c r="AJ605" s="65">
        <f t="shared" si="266"/>
        <v>528.63424609466995</v>
      </c>
      <c r="AK605" s="37">
        <f t="shared" si="267"/>
        <v>1</v>
      </c>
      <c r="AL605" s="14">
        <f t="shared" si="268"/>
        <v>528.63</v>
      </c>
      <c r="AM605" s="42">
        <f t="shared" si="269"/>
        <v>589.71</v>
      </c>
      <c r="AN605" s="60">
        <f t="shared" si="270"/>
        <v>445790</v>
      </c>
      <c r="AO605" s="43">
        <f t="shared" si="271"/>
        <v>4.6442910472681925E-2</v>
      </c>
      <c r="AP605" s="66">
        <f t="shared" si="272"/>
        <v>529.96005140377349</v>
      </c>
      <c r="AQ605" s="18">
        <v>0</v>
      </c>
      <c r="AR605" s="66">
        <f t="shared" si="273"/>
        <v>434909</v>
      </c>
      <c r="AS605" s="38">
        <f t="shared" si="274"/>
        <v>103860</v>
      </c>
      <c r="AT605" s="38">
        <f t="shared" si="275"/>
        <v>166963.20000000001</v>
      </c>
      <c r="AU605" s="66">
        <f t="shared" si="276"/>
        <v>330519</v>
      </c>
      <c r="AV605" s="20">
        <f t="shared" si="277"/>
        <v>434909</v>
      </c>
      <c r="AX605" s="65">
        <f t="shared" si="278"/>
        <v>1</v>
      </c>
    </row>
    <row r="606" spans="1:50" ht="15" customHeight="1">
      <c r="A606" s="2">
        <v>62</v>
      </c>
      <c r="B606" s="2">
        <v>1000</v>
      </c>
      <c r="C606" s="1" t="s">
        <v>574</v>
      </c>
      <c r="D606" s="35">
        <v>0</v>
      </c>
      <c r="E606" s="66">
        <v>0</v>
      </c>
      <c r="F606" s="7">
        <v>4469</v>
      </c>
      <c r="G606" s="66">
        <v>5304</v>
      </c>
      <c r="H606" s="63">
        <v>2.601</v>
      </c>
      <c r="I606" s="65">
        <v>1428</v>
      </c>
      <c r="J606" s="73">
        <f t="shared" si="253"/>
        <v>0.26919999999999999</v>
      </c>
      <c r="K606" s="65">
        <v>119</v>
      </c>
      <c r="L606" s="65">
        <v>2053</v>
      </c>
      <c r="M606" s="61">
        <v>421</v>
      </c>
      <c r="N606" s="41">
        <f t="shared" si="252"/>
        <v>5.7964000000000002</v>
      </c>
      <c r="O606" s="41">
        <f t="shared" si="254"/>
        <v>20.506599999999999</v>
      </c>
      <c r="P606" s="3">
        <v>2002</v>
      </c>
      <c r="Q606" s="3">
        <v>2846</v>
      </c>
      <c r="R606" s="3">
        <v>3386</v>
      </c>
      <c r="S606" s="3">
        <v>3883</v>
      </c>
      <c r="T606" s="74">
        <v>4469</v>
      </c>
      <c r="U606" s="74">
        <f t="shared" si="255"/>
        <v>4469</v>
      </c>
      <c r="V606" s="42">
        <f t="shared" si="256"/>
        <v>0</v>
      </c>
      <c r="W606" s="68">
        <v>15331199</v>
      </c>
      <c r="X606" s="69">
        <v>1692769</v>
      </c>
      <c r="Y606" s="8">
        <v>8.628958898651268</v>
      </c>
      <c r="Z606" s="37">
        <f t="shared" si="257"/>
        <v>517.90719999999999</v>
      </c>
      <c r="AA606" s="65">
        <f t="shared" si="258"/>
        <v>0</v>
      </c>
      <c r="AB606" s="34">
        <f t="shared" si="259"/>
        <v>0.43202299999999999</v>
      </c>
      <c r="AC606" s="34" t="str">
        <f t="shared" si="260"/>
        <v/>
      </c>
      <c r="AD606" s="65" t="str">
        <f t="shared" si="261"/>
        <v/>
      </c>
      <c r="AE606" s="65" t="str">
        <f t="shared" si="262"/>
        <v/>
      </c>
      <c r="AF606" s="65" t="str">
        <f t="shared" si="263"/>
        <v/>
      </c>
      <c r="AG606" s="65">
        <f t="shared" si="279"/>
        <v>531.18745915999989</v>
      </c>
      <c r="AH606" s="34" t="str">
        <f t="shared" si="264"/>
        <v/>
      </c>
      <c r="AI606" s="34" t="str">
        <f t="shared" si="265"/>
        <v/>
      </c>
      <c r="AJ606" s="65" t="str">
        <f t="shared" si="266"/>
        <v/>
      </c>
      <c r="AK606" s="37" t="str">
        <f t="shared" si="267"/>
        <v/>
      </c>
      <c r="AL606" s="14">
        <f t="shared" si="268"/>
        <v>531.19000000000005</v>
      </c>
      <c r="AM606" s="42">
        <f t="shared" si="269"/>
        <v>592.57000000000005</v>
      </c>
      <c r="AN606" s="60">
        <f t="shared" si="270"/>
        <v>0</v>
      </c>
      <c r="AO606" s="43">
        <f t="shared" si="271"/>
        <v>4.6442910472681925E-2</v>
      </c>
      <c r="AP606" s="66">
        <f t="shared" si="272"/>
        <v>0</v>
      </c>
      <c r="AQ606" s="18">
        <v>0</v>
      </c>
      <c r="AR606" s="66">
        <f t="shared" si="273"/>
        <v>0</v>
      </c>
      <c r="AS606" s="38">
        <f t="shared" si="274"/>
        <v>53040</v>
      </c>
      <c r="AT606" s="38">
        <f t="shared" si="275"/>
        <v>84638.450000000012</v>
      </c>
      <c r="AU606" s="66">
        <f t="shared" si="276"/>
        <v>-53040</v>
      </c>
      <c r="AV606" s="20">
        <f t="shared" si="277"/>
        <v>0</v>
      </c>
      <c r="AX606" s="65">
        <f t="shared" si="278"/>
        <v>0</v>
      </c>
    </row>
    <row r="607" spans="1:50" ht="15" customHeight="1">
      <c r="A607" s="2">
        <v>62</v>
      </c>
      <c r="B607" s="2">
        <v>1100</v>
      </c>
      <c r="C607" s="1" t="s">
        <v>491</v>
      </c>
      <c r="D607" s="35">
        <v>1119106</v>
      </c>
      <c r="E607" s="66">
        <v>0</v>
      </c>
      <c r="F607" s="7">
        <v>38018</v>
      </c>
      <c r="G607" s="66">
        <v>40710</v>
      </c>
      <c r="H607" s="63">
        <v>2.5230000000000001</v>
      </c>
      <c r="I607" s="65">
        <v>27921</v>
      </c>
      <c r="J607" s="73">
        <f t="shared" si="253"/>
        <v>0.68589999999999995</v>
      </c>
      <c r="K607" s="65">
        <v>886</v>
      </c>
      <c r="L607" s="65">
        <v>15516</v>
      </c>
      <c r="M607" s="61">
        <v>4785</v>
      </c>
      <c r="N607" s="41">
        <f t="shared" si="252"/>
        <v>5.7102000000000004</v>
      </c>
      <c r="O607" s="41">
        <f t="shared" si="254"/>
        <v>30.839100000000002</v>
      </c>
      <c r="P607" s="3">
        <v>25186</v>
      </c>
      <c r="Q607" s="3">
        <v>26990</v>
      </c>
      <c r="R607" s="3">
        <v>30954</v>
      </c>
      <c r="S607" s="3">
        <v>34947</v>
      </c>
      <c r="T607" s="74">
        <v>38018</v>
      </c>
      <c r="U607" s="74">
        <f t="shared" si="255"/>
        <v>38018</v>
      </c>
      <c r="V607" s="42">
        <f t="shared" si="256"/>
        <v>0</v>
      </c>
      <c r="W607" s="68">
        <v>47982783</v>
      </c>
      <c r="X607" s="69">
        <v>22109662</v>
      </c>
      <c r="Y607" s="8">
        <v>17.984453982026171</v>
      </c>
      <c r="Z607" s="37">
        <f t="shared" si="257"/>
        <v>2113.9369000000002</v>
      </c>
      <c r="AA607" s="65">
        <f t="shared" si="258"/>
        <v>0</v>
      </c>
      <c r="AB607" s="34">
        <f t="shared" si="259"/>
        <v>0.43202299999999999</v>
      </c>
      <c r="AC607" s="34" t="str">
        <f t="shared" si="260"/>
        <v/>
      </c>
      <c r="AD607" s="65" t="str">
        <f t="shared" si="261"/>
        <v/>
      </c>
      <c r="AE607" s="65" t="str">
        <f t="shared" si="262"/>
        <v/>
      </c>
      <c r="AF607" s="65" t="str">
        <f t="shared" si="263"/>
        <v/>
      </c>
      <c r="AG607" s="65">
        <f t="shared" si="279"/>
        <v>0</v>
      </c>
      <c r="AH607" s="34">
        <f t="shared" si="264"/>
        <v>539.64610970499996</v>
      </c>
      <c r="AI607" s="34" t="str">
        <f t="shared" si="265"/>
        <v/>
      </c>
      <c r="AJ607" s="65" t="str">
        <f t="shared" si="266"/>
        <v/>
      </c>
      <c r="AK607" s="37" t="str">
        <f t="shared" si="267"/>
        <v/>
      </c>
      <c r="AL607" s="14">
        <f t="shared" si="268"/>
        <v>539.65</v>
      </c>
      <c r="AM607" s="42">
        <f t="shared" si="269"/>
        <v>602.01</v>
      </c>
      <c r="AN607" s="60">
        <f t="shared" si="270"/>
        <v>3778161</v>
      </c>
      <c r="AO607" s="43">
        <f t="shared" si="271"/>
        <v>4.6442910472681925E-2</v>
      </c>
      <c r="AP607" s="66">
        <f t="shared" si="272"/>
        <v>123494.25330693724</v>
      </c>
      <c r="AQ607" s="18">
        <v>0</v>
      </c>
      <c r="AR607" s="66">
        <f t="shared" si="273"/>
        <v>1242600</v>
      </c>
      <c r="AS607" s="38">
        <f t="shared" si="274"/>
        <v>407100</v>
      </c>
      <c r="AT607" s="38">
        <f t="shared" si="275"/>
        <v>1105483.1000000001</v>
      </c>
      <c r="AU607" s="66">
        <f t="shared" si="276"/>
        <v>712006</v>
      </c>
      <c r="AV607" s="20">
        <f t="shared" si="277"/>
        <v>1242600</v>
      </c>
      <c r="AX607" s="65">
        <f t="shared" si="278"/>
        <v>1</v>
      </c>
    </row>
    <row r="608" spans="1:50" ht="15" customHeight="1">
      <c r="A608" s="2">
        <v>62</v>
      </c>
      <c r="B608" s="2">
        <v>1200</v>
      </c>
      <c r="C608" s="1" t="s">
        <v>697</v>
      </c>
      <c r="D608" s="35">
        <v>0</v>
      </c>
      <c r="E608" s="66">
        <v>0</v>
      </c>
      <c r="F608" s="7">
        <v>25043</v>
      </c>
      <c r="G608" s="66">
        <v>26480</v>
      </c>
      <c r="H608" s="63">
        <v>2.38</v>
      </c>
      <c r="I608" s="65">
        <v>11028</v>
      </c>
      <c r="J608" s="73">
        <f t="shared" si="253"/>
        <v>0.41649999999999998</v>
      </c>
      <c r="K608" s="65">
        <v>351</v>
      </c>
      <c r="L608" s="65">
        <v>11493</v>
      </c>
      <c r="M608" s="61">
        <v>2228</v>
      </c>
      <c r="N608" s="41">
        <f t="shared" si="252"/>
        <v>3.0540000000000003</v>
      </c>
      <c r="O608" s="41">
        <f t="shared" si="254"/>
        <v>19.3857</v>
      </c>
      <c r="P608" s="3">
        <v>10978</v>
      </c>
      <c r="Q608" s="3">
        <v>17300</v>
      </c>
      <c r="R608" s="3">
        <v>24587</v>
      </c>
      <c r="S608" s="3">
        <v>25924</v>
      </c>
      <c r="T608" s="74">
        <v>25043</v>
      </c>
      <c r="U608" s="74">
        <f t="shared" si="255"/>
        <v>25924</v>
      </c>
      <c r="V608" s="42">
        <f t="shared" si="256"/>
        <v>0</v>
      </c>
      <c r="W608" s="68">
        <v>38841492</v>
      </c>
      <c r="X608" s="69">
        <v>12157279</v>
      </c>
      <c r="Y608" s="8">
        <v>12.671959483982166</v>
      </c>
      <c r="Z608" s="37">
        <f t="shared" si="257"/>
        <v>1976.2532000000001</v>
      </c>
      <c r="AA608" s="65">
        <f t="shared" si="258"/>
        <v>0</v>
      </c>
      <c r="AB608" s="34">
        <f t="shared" si="259"/>
        <v>0.43202299999999999</v>
      </c>
      <c r="AC608" s="34" t="str">
        <f t="shared" si="260"/>
        <v/>
      </c>
      <c r="AD608" s="65" t="str">
        <f t="shared" si="261"/>
        <v/>
      </c>
      <c r="AE608" s="65" t="str">
        <f t="shared" si="262"/>
        <v/>
      </c>
      <c r="AF608" s="65" t="str">
        <f t="shared" si="263"/>
        <v/>
      </c>
      <c r="AG608" s="65">
        <f t="shared" si="279"/>
        <v>0</v>
      </c>
      <c r="AH608" s="34">
        <f t="shared" si="264"/>
        <v>464.94627983499998</v>
      </c>
      <c r="AI608" s="34" t="str">
        <f t="shared" si="265"/>
        <v/>
      </c>
      <c r="AJ608" s="65" t="str">
        <f t="shared" si="266"/>
        <v/>
      </c>
      <c r="AK608" s="37" t="str">
        <f t="shared" si="267"/>
        <v/>
      </c>
      <c r="AL608" s="14">
        <f t="shared" si="268"/>
        <v>464.95</v>
      </c>
      <c r="AM608" s="42">
        <f t="shared" si="269"/>
        <v>518.67999999999995</v>
      </c>
      <c r="AN608" s="60">
        <f t="shared" si="270"/>
        <v>0</v>
      </c>
      <c r="AO608" s="43">
        <f t="shared" si="271"/>
        <v>4.6442910472681925E-2</v>
      </c>
      <c r="AP608" s="66">
        <f t="shared" si="272"/>
        <v>0</v>
      </c>
      <c r="AQ608" s="18">
        <v>0</v>
      </c>
      <c r="AR608" s="66">
        <f t="shared" si="273"/>
        <v>0</v>
      </c>
      <c r="AS608" s="38">
        <f t="shared" si="274"/>
        <v>264800</v>
      </c>
      <c r="AT608" s="38">
        <f t="shared" si="275"/>
        <v>607863.95000000007</v>
      </c>
      <c r="AU608" s="66">
        <f t="shared" si="276"/>
        <v>-264800</v>
      </c>
      <c r="AV608" s="20">
        <f t="shared" si="277"/>
        <v>0</v>
      </c>
      <c r="AX608" s="65">
        <f t="shared" si="278"/>
        <v>0</v>
      </c>
    </row>
    <row r="609" spans="1:50" ht="15" customHeight="1">
      <c r="A609" s="2">
        <v>62</v>
      </c>
      <c r="B609" s="2">
        <v>1300</v>
      </c>
      <c r="C609" s="1" t="s">
        <v>777</v>
      </c>
      <c r="D609" s="35">
        <v>0</v>
      </c>
      <c r="E609" s="66">
        <v>0</v>
      </c>
      <c r="F609" s="7">
        <v>12302</v>
      </c>
      <c r="G609" s="66">
        <v>13198</v>
      </c>
      <c r="H609" s="63">
        <v>2.4390000000000001</v>
      </c>
      <c r="I609" s="65">
        <v>8557</v>
      </c>
      <c r="J609" s="73">
        <f t="shared" si="253"/>
        <v>0.64839999999999998</v>
      </c>
      <c r="K609" s="65">
        <v>118</v>
      </c>
      <c r="L609" s="65">
        <v>5668</v>
      </c>
      <c r="M609" s="61">
        <v>928</v>
      </c>
      <c r="N609" s="41">
        <f t="shared" si="252"/>
        <v>2.0819000000000001</v>
      </c>
      <c r="O609" s="41">
        <f t="shared" si="254"/>
        <v>16.372600000000002</v>
      </c>
      <c r="P609" s="3">
        <v>3411</v>
      </c>
      <c r="Q609" s="3">
        <v>5111</v>
      </c>
      <c r="R609" s="3">
        <v>11041</v>
      </c>
      <c r="S609" s="3">
        <v>13069</v>
      </c>
      <c r="T609" s="74">
        <v>12302</v>
      </c>
      <c r="U609" s="74">
        <f t="shared" si="255"/>
        <v>13069</v>
      </c>
      <c r="V609" s="42">
        <f t="shared" si="256"/>
        <v>0</v>
      </c>
      <c r="W609" s="68">
        <v>19953124</v>
      </c>
      <c r="X609" s="69">
        <v>4578098</v>
      </c>
      <c r="Y609" s="8">
        <v>8.2409706145356658</v>
      </c>
      <c r="Z609" s="37">
        <f t="shared" si="257"/>
        <v>1492.7853</v>
      </c>
      <c r="AA609" s="65">
        <f t="shared" si="258"/>
        <v>0</v>
      </c>
      <c r="AB609" s="34">
        <f t="shared" si="259"/>
        <v>0.43202299999999999</v>
      </c>
      <c r="AC609" s="34" t="str">
        <f t="shared" si="260"/>
        <v/>
      </c>
      <c r="AD609" s="65" t="str">
        <f t="shared" si="261"/>
        <v/>
      </c>
      <c r="AE609" s="65" t="str">
        <f t="shared" si="262"/>
        <v/>
      </c>
      <c r="AF609" s="65" t="str">
        <f t="shared" si="263"/>
        <v/>
      </c>
      <c r="AG609" s="65">
        <f t="shared" si="279"/>
        <v>0</v>
      </c>
      <c r="AH609" s="34">
        <f t="shared" si="264"/>
        <v>502.84021882999997</v>
      </c>
      <c r="AI609" s="34" t="str">
        <f t="shared" si="265"/>
        <v/>
      </c>
      <c r="AJ609" s="65" t="str">
        <f t="shared" si="266"/>
        <v/>
      </c>
      <c r="AK609" s="37" t="str">
        <f t="shared" si="267"/>
        <v/>
      </c>
      <c r="AL609" s="14">
        <f t="shared" si="268"/>
        <v>502.84</v>
      </c>
      <c r="AM609" s="42">
        <f t="shared" si="269"/>
        <v>560.94000000000005</v>
      </c>
      <c r="AN609" s="60">
        <f t="shared" si="270"/>
        <v>0</v>
      </c>
      <c r="AO609" s="43">
        <f t="shared" si="271"/>
        <v>4.6442910472681925E-2</v>
      </c>
      <c r="AP609" s="66">
        <f t="shared" si="272"/>
        <v>0</v>
      </c>
      <c r="AQ609" s="18">
        <v>0</v>
      </c>
      <c r="AR609" s="66">
        <f t="shared" si="273"/>
        <v>0</v>
      </c>
      <c r="AS609" s="38">
        <f t="shared" si="274"/>
        <v>131980</v>
      </c>
      <c r="AT609" s="38">
        <f t="shared" si="275"/>
        <v>228904.90000000002</v>
      </c>
      <c r="AU609" s="66">
        <f t="shared" si="276"/>
        <v>-131980</v>
      </c>
      <c r="AV609" s="20">
        <f t="shared" si="277"/>
        <v>0</v>
      </c>
      <c r="AX609" s="65">
        <f t="shared" si="278"/>
        <v>0</v>
      </c>
    </row>
    <row r="610" spans="1:50" ht="15" customHeight="1">
      <c r="A610" s="2">
        <v>62</v>
      </c>
      <c r="B610" s="2">
        <v>1700</v>
      </c>
      <c r="C610" s="1" t="s">
        <v>543</v>
      </c>
      <c r="D610" s="35">
        <v>820801</v>
      </c>
      <c r="E610" s="66">
        <v>0</v>
      </c>
      <c r="F610" s="7">
        <v>12155</v>
      </c>
      <c r="G610" s="66">
        <v>13328</v>
      </c>
      <c r="H610" s="63">
        <v>2.5459999999999998</v>
      </c>
      <c r="I610" s="65">
        <v>6958</v>
      </c>
      <c r="J610" s="73">
        <f t="shared" si="253"/>
        <v>0.52210000000000001</v>
      </c>
      <c r="K610" s="65">
        <v>106</v>
      </c>
      <c r="L610" s="65">
        <v>5144</v>
      </c>
      <c r="M610" s="61">
        <v>2079</v>
      </c>
      <c r="N610" s="41">
        <f t="shared" si="252"/>
        <v>2.0607000000000002</v>
      </c>
      <c r="O610" s="41">
        <f t="shared" si="254"/>
        <v>40.416000000000004</v>
      </c>
      <c r="P610" s="3">
        <v>10599</v>
      </c>
      <c r="Q610" s="3">
        <v>12593</v>
      </c>
      <c r="R610" s="3">
        <v>12541</v>
      </c>
      <c r="S610" s="3">
        <v>12738</v>
      </c>
      <c r="T610" s="74">
        <v>12155</v>
      </c>
      <c r="U610" s="74">
        <f t="shared" si="255"/>
        <v>12738</v>
      </c>
      <c r="V610" s="42">
        <f t="shared" si="256"/>
        <v>0</v>
      </c>
      <c r="W610" s="68">
        <v>13969323</v>
      </c>
      <c r="X610" s="69">
        <v>5427696</v>
      </c>
      <c r="Y610" s="8">
        <v>4.1196410948622155</v>
      </c>
      <c r="Z610" s="37">
        <f t="shared" si="257"/>
        <v>2950.4996999999998</v>
      </c>
      <c r="AA610" s="65">
        <f t="shared" si="258"/>
        <v>0</v>
      </c>
      <c r="AB610" s="34">
        <f t="shared" si="259"/>
        <v>0.43202299999999999</v>
      </c>
      <c r="AC610" s="34" t="str">
        <f t="shared" si="260"/>
        <v/>
      </c>
      <c r="AD610" s="65" t="str">
        <f t="shared" si="261"/>
        <v/>
      </c>
      <c r="AE610" s="65" t="str">
        <f t="shared" si="262"/>
        <v/>
      </c>
      <c r="AF610" s="65" t="str">
        <f t="shared" si="263"/>
        <v/>
      </c>
      <c r="AG610" s="65">
        <f t="shared" si="279"/>
        <v>0</v>
      </c>
      <c r="AH610" s="34">
        <f t="shared" si="264"/>
        <v>495.31987697499989</v>
      </c>
      <c r="AI610" s="34" t="str">
        <f t="shared" si="265"/>
        <v/>
      </c>
      <c r="AJ610" s="65" t="str">
        <f t="shared" si="266"/>
        <v/>
      </c>
      <c r="AK610" s="37" t="str">
        <f t="shared" si="267"/>
        <v/>
      </c>
      <c r="AL610" s="14">
        <f t="shared" si="268"/>
        <v>495.32</v>
      </c>
      <c r="AM610" s="42">
        <f t="shared" si="269"/>
        <v>552.54999999999995</v>
      </c>
      <c r="AN610" s="60">
        <f t="shared" si="270"/>
        <v>1329318</v>
      </c>
      <c r="AO610" s="43">
        <f t="shared" si="271"/>
        <v>4.6442910472681925E-2</v>
      </c>
      <c r="AP610" s="66">
        <f t="shared" si="272"/>
        <v>23617.009504836795</v>
      </c>
      <c r="AQ610" s="18">
        <v>0</v>
      </c>
      <c r="AR610" s="66">
        <f t="shared" si="273"/>
        <v>844418</v>
      </c>
      <c r="AS610" s="38">
        <f t="shared" si="274"/>
        <v>133280</v>
      </c>
      <c r="AT610" s="38">
        <f t="shared" si="275"/>
        <v>271384.8</v>
      </c>
      <c r="AU610" s="66">
        <f t="shared" si="276"/>
        <v>687521</v>
      </c>
      <c r="AV610" s="20">
        <f t="shared" si="277"/>
        <v>844418</v>
      </c>
      <c r="AX610" s="65">
        <f t="shared" si="278"/>
        <v>1</v>
      </c>
    </row>
    <row r="611" spans="1:50" ht="15" customHeight="1">
      <c r="A611" s="2">
        <v>62</v>
      </c>
      <c r="B611" s="2">
        <v>1800</v>
      </c>
      <c r="C611" s="1" t="s">
        <v>290</v>
      </c>
      <c r="D611" s="35">
        <v>0</v>
      </c>
      <c r="E611" s="66">
        <v>0</v>
      </c>
      <c r="F611" s="7">
        <v>393</v>
      </c>
      <c r="G611" s="66">
        <v>454</v>
      </c>
      <c r="H611" s="63">
        <v>2.6859999999999999</v>
      </c>
      <c r="I611" s="65"/>
      <c r="J611" s="73">
        <f t="shared" si="253"/>
        <v>0</v>
      </c>
      <c r="K611" s="65">
        <v>17</v>
      </c>
      <c r="L611" s="65">
        <v>178</v>
      </c>
      <c r="M611" s="61">
        <v>50</v>
      </c>
      <c r="N611" s="41">
        <f t="shared" si="252"/>
        <v>9.5505999999999993</v>
      </c>
      <c r="O611" s="41">
        <f t="shared" si="254"/>
        <v>28.0899</v>
      </c>
      <c r="P611" s="3">
        <v>216</v>
      </c>
      <c r="Q611" s="3">
        <v>394</v>
      </c>
      <c r="R611" s="3">
        <v>439</v>
      </c>
      <c r="S611" s="3">
        <v>419</v>
      </c>
      <c r="T611" s="75">
        <v>393</v>
      </c>
      <c r="U611" s="74">
        <f t="shared" si="255"/>
        <v>439</v>
      </c>
      <c r="V611" s="42">
        <f t="shared" si="256"/>
        <v>0</v>
      </c>
      <c r="W611" s="68">
        <v>1250488</v>
      </c>
      <c r="X611" s="69">
        <v>474594</v>
      </c>
      <c r="Y611" s="8">
        <v>1.1416207333779154</v>
      </c>
      <c r="Z611" s="37">
        <f t="shared" si="257"/>
        <v>344.24740000000003</v>
      </c>
      <c r="AA611" s="65">
        <f t="shared" si="258"/>
        <v>0</v>
      </c>
      <c r="AB611" s="34">
        <f t="shared" si="259"/>
        <v>0.43202299999999999</v>
      </c>
      <c r="AC611" s="34" t="str">
        <f t="shared" si="260"/>
        <v/>
      </c>
      <c r="AD611" s="65" t="str">
        <f t="shared" si="261"/>
        <v/>
      </c>
      <c r="AE611" s="65">
        <f t="shared" si="262"/>
        <v>539.91800000000001</v>
      </c>
      <c r="AF611" s="65">
        <f t="shared" si="263"/>
        <v>539.91800000000001</v>
      </c>
      <c r="AG611" s="65">
        <f t="shared" si="279"/>
        <v>0</v>
      </c>
      <c r="AH611" s="34" t="str">
        <f t="shared" si="264"/>
        <v/>
      </c>
      <c r="AI611" s="34" t="str">
        <f t="shared" si="265"/>
        <v/>
      </c>
      <c r="AJ611" s="65" t="str">
        <f t="shared" si="266"/>
        <v/>
      </c>
      <c r="AK611" s="37" t="str">
        <f t="shared" si="267"/>
        <v/>
      </c>
      <c r="AL611" s="14">
        <f t="shared" si="268"/>
        <v>539.91999999999996</v>
      </c>
      <c r="AM611" s="42">
        <f t="shared" si="269"/>
        <v>602.30999999999995</v>
      </c>
      <c r="AN611" s="60">
        <f t="shared" si="270"/>
        <v>0</v>
      </c>
      <c r="AO611" s="43">
        <f t="shared" si="271"/>
        <v>4.6442910472681925E-2</v>
      </c>
      <c r="AP611" s="66">
        <f t="shared" si="272"/>
        <v>0</v>
      </c>
      <c r="AQ611" s="18">
        <v>0</v>
      </c>
      <c r="AR611" s="66">
        <f t="shared" si="273"/>
        <v>0</v>
      </c>
      <c r="AS611" s="38">
        <f t="shared" si="274"/>
        <v>4540</v>
      </c>
      <c r="AT611" s="38">
        <f t="shared" si="275"/>
        <v>23729.7</v>
      </c>
      <c r="AU611" s="66">
        <f t="shared" si="276"/>
        <v>-4540</v>
      </c>
      <c r="AV611" s="20">
        <f t="shared" si="277"/>
        <v>0</v>
      </c>
      <c r="AX611" s="65">
        <f t="shared" si="278"/>
        <v>0</v>
      </c>
    </row>
    <row r="612" spans="1:50" ht="15" customHeight="1">
      <c r="A612" s="2">
        <v>62</v>
      </c>
      <c r="B612" s="2">
        <v>8900</v>
      </c>
      <c r="C612" s="1" t="s">
        <v>729</v>
      </c>
      <c r="D612" s="35">
        <v>69211319</v>
      </c>
      <c r="E612" s="66">
        <v>0</v>
      </c>
      <c r="F612" s="7">
        <v>285068</v>
      </c>
      <c r="G612" s="66">
        <v>313010</v>
      </c>
      <c r="H612" s="63">
        <v>2.544</v>
      </c>
      <c r="I612" s="65">
        <v>183411</v>
      </c>
      <c r="J612" s="73">
        <f t="shared" si="253"/>
        <v>0.58599999999999997</v>
      </c>
      <c r="K612" s="65">
        <v>51847</v>
      </c>
      <c r="L612" s="65">
        <v>119940</v>
      </c>
      <c r="M612" s="61">
        <v>33951</v>
      </c>
      <c r="N612" s="41">
        <f t="shared" si="252"/>
        <v>43.227399999999996</v>
      </c>
      <c r="O612" s="41">
        <f t="shared" si="254"/>
        <v>28.306700000000003</v>
      </c>
      <c r="P612" s="3">
        <v>309866</v>
      </c>
      <c r="Q612" s="3">
        <v>270230</v>
      </c>
      <c r="R612" s="3">
        <v>272235</v>
      </c>
      <c r="S612" s="3">
        <v>287151</v>
      </c>
      <c r="T612" s="74">
        <v>285068</v>
      </c>
      <c r="U612" s="74">
        <f t="shared" si="255"/>
        <v>309866</v>
      </c>
      <c r="V612" s="42">
        <f t="shared" si="256"/>
        <v>0</v>
      </c>
      <c r="W612" s="68">
        <v>333075834</v>
      </c>
      <c r="X612" s="69">
        <v>156051607</v>
      </c>
      <c r="Y612" s="8">
        <v>56.177459123362731</v>
      </c>
      <c r="Z612" s="37">
        <f t="shared" si="257"/>
        <v>5074.4196000000002</v>
      </c>
      <c r="AA612" s="65">
        <f t="shared" si="258"/>
        <v>0</v>
      </c>
      <c r="AB612" s="34">
        <f t="shared" si="259"/>
        <v>0.43202299999999999</v>
      </c>
      <c r="AC612" s="34" t="str">
        <f t="shared" si="260"/>
        <v/>
      </c>
      <c r="AD612" s="65" t="str">
        <f t="shared" si="261"/>
        <v/>
      </c>
      <c r="AE612" s="65" t="str">
        <f t="shared" si="262"/>
        <v/>
      </c>
      <c r="AF612" s="65" t="str">
        <f t="shared" si="263"/>
        <v/>
      </c>
      <c r="AG612" s="65">
        <f t="shared" si="279"/>
        <v>0</v>
      </c>
      <c r="AH612" s="34">
        <f t="shared" si="264"/>
        <v>716.40598190999992</v>
      </c>
      <c r="AI612" s="34" t="str">
        <f t="shared" si="265"/>
        <v/>
      </c>
      <c r="AJ612" s="65" t="str">
        <f t="shared" si="266"/>
        <v/>
      </c>
      <c r="AK612" s="37" t="str">
        <f t="shared" si="267"/>
        <v/>
      </c>
      <c r="AL612" s="14">
        <f t="shared" si="268"/>
        <v>716.41</v>
      </c>
      <c r="AM612" s="42">
        <f t="shared" si="269"/>
        <v>799.19</v>
      </c>
      <c r="AN612" s="60">
        <f t="shared" si="270"/>
        <v>106258041</v>
      </c>
      <c r="AO612" s="43">
        <f t="shared" si="271"/>
        <v>4.6442910472681925E-2</v>
      </c>
      <c r="AP612" s="66">
        <f t="shared" si="272"/>
        <v>1720557.5931523358</v>
      </c>
      <c r="AQ612" s="18">
        <v>0</v>
      </c>
      <c r="AR612" s="66">
        <f t="shared" si="273"/>
        <v>70931877</v>
      </c>
      <c r="AS612" s="38">
        <f t="shared" si="274"/>
        <v>3130100</v>
      </c>
      <c r="AT612" s="38">
        <f t="shared" si="275"/>
        <v>7802580.3500000006</v>
      </c>
      <c r="AU612" s="66">
        <f t="shared" si="276"/>
        <v>66081219</v>
      </c>
      <c r="AV612" s="20">
        <f t="shared" si="277"/>
        <v>70931877</v>
      </c>
      <c r="AX612" s="65">
        <f t="shared" si="278"/>
        <v>1</v>
      </c>
    </row>
    <row r="613" spans="1:50" ht="15" customHeight="1">
      <c r="A613" s="2">
        <v>62</v>
      </c>
      <c r="B613" s="2">
        <v>9400</v>
      </c>
      <c r="C613" s="1" t="s">
        <v>822</v>
      </c>
      <c r="D613" s="35">
        <v>1588195</v>
      </c>
      <c r="E613" s="66">
        <v>0</v>
      </c>
      <c r="F613" s="7">
        <v>23797</v>
      </c>
      <c r="G613" s="66">
        <v>25458</v>
      </c>
      <c r="H613" s="63">
        <v>2.3650000000000002</v>
      </c>
      <c r="I613" s="65">
        <v>12740</v>
      </c>
      <c r="J613" s="73">
        <f t="shared" si="253"/>
        <v>0.50039999999999996</v>
      </c>
      <c r="K613" s="65">
        <v>1053</v>
      </c>
      <c r="L613" s="65">
        <v>11005</v>
      </c>
      <c r="M613" s="61">
        <v>4439</v>
      </c>
      <c r="N613" s="41">
        <f t="shared" si="252"/>
        <v>9.5684000000000005</v>
      </c>
      <c r="O613" s="41">
        <f t="shared" si="254"/>
        <v>40.336199999999998</v>
      </c>
      <c r="P613" s="3">
        <v>23313</v>
      </c>
      <c r="Q613" s="3">
        <v>22538</v>
      </c>
      <c r="R613" s="3">
        <v>24704</v>
      </c>
      <c r="S613" s="3">
        <v>24325</v>
      </c>
      <c r="T613" s="74">
        <v>23797</v>
      </c>
      <c r="U613" s="74">
        <f t="shared" si="255"/>
        <v>24704</v>
      </c>
      <c r="V613" s="42">
        <f t="shared" si="256"/>
        <v>0</v>
      </c>
      <c r="W613" s="68">
        <v>32551163</v>
      </c>
      <c r="X613" s="69">
        <v>6344959</v>
      </c>
      <c r="Y613" s="8">
        <v>8.6590632852352982</v>
      </c>
      <c r="Z613" s="37">
        <f t="shared" si="257"/>
        <v>2748.2186999999999</v>
      </c>
      <c r="AA613" s="65">
        <f t="shared" si="258"/>
        <v>0</v>
      </c>
      <c r="AB613" s="34">
        <f t="shared" si="259"/>
        <v>0.43202299999999999</v>
      </c>
      <c r="AC613" s="34" t="str">
        <f t="shared" si="260"/>
        <v/>
      </c>
      <c r="AD613" s="65" t="str">
        <f t="shared" si="261"/>
        <v/>
      </c>
      <c r="AE613" s="65" t="str">
        <f t="shared" si="262"/>
        <v/>
      </c>
      <c r="AF613" s="65" t="str">
        <f t="shared" si="263"/>
        <v/>
      </c>
      <c r="AG613" s="65">
        <f t="shared" si="279"/>
        <v>0</v>
      </c>
      <c r="AH613" s="34">
        <f t="shared" si="264"/>
        <v>530.66443915999992</v>
      </c>
      <c r="AI613" s="34" t="str">
        <f t="shared" si="265"/>
        <v/>
      </c>
      <c r="AJ613" s="65" t="str">
        <f t="shared" si="266"/>
        <v/>
      </c>
      <c r="AK613" s="37" t="str">
        <f t="shared" si="267"/>
        <v/>
      </c>
      <c r="AL613" s="14">
        <f t="shared" si="268"/>
        <v>530.66</v>
      </c>
      <c r="AM613" s="42">
        <f t="shared" si="269"/>
        <v>591.98</v>
      </c>
      <c r="AN613" s="60">
        <f t="shared" si="270"/>
        <v>1007776</v>
      </c>
      <c r="AO613" s="43">
        <f t="shared" si="271"/>
        <v>4.6442910472681925E-2</v>
      </c>
      <c r="AP613" s="66">
        <f t="shared" si="272"/>
        <v>-26956.34765364357</v>
      </c>
      <c r="AQ613" s="18">
        <v>0</v>
      </c>
      <c r="AR613" s="66">
        <f t="shared" si="273"/>
        <v>1007776</v>
      </c>
      <c r="AS613" s="38">
        <f t="shared" si="274"/>
        <v>254580</v>
      </c>
      <c r="AT613" s="38">
        <f t="shared" si="275"/>
        <v>317247.95</v>
      </c>
      <c r="AU613" s="66">
        <f t="shared" si="276"/>
        <v>1333615</v>
      </c>
      <c r="AV613" s="20">
        <f t="shared" si="277"/>
        <v>1333615</v>
      </c>
      <c r="AX613" s="65">
        <f t="shared" si="278"/>
        <v>1</v>
      </c>
    </row>
    <row r="614" spans="1:50" ht="15" customHeight="1">
      <c r="A614" s="2">
        <v>63</v>
      </c>
      <c r="B614" s="2">
        <v>100</v>
      </c>
      <c r="C614" s="1" t="s">
        <v>95</v>
      </c>
      <c r="D614" s="35">
        <v>30510</v>
      </c>
      <c r="E614" s="66">
        <v>0</v>
      </c>
      <c r="F614" s="7">
        <v>141</v>
      </c>
      <c r="G614" s="66">
        <v>136</v>
      </c>
      <c r="H614" s="63">
        <v>2.2669999999999999</v>
      </c>
      <c r="I614" s="65">
        <v>77</v>
      </c>
      <c r="J614" s="73">
        <f t="shared" si="253"/>
        <v>0.56620000000000004</v>
      </c>
      <c r="K614" s="65">
        <v>12</v>
      </c>
      <c r="L614" s="65">
        <v>72</v>
      </c>
      <c r="M614" s="61">
        <v>25</v>
      </c>
      <c r="N614" s="41">
        <f t="shared" si="252"/>
        <v>16.666700000000002</v>
      </c>
      <c r="O614" s="41">
        <f t="shared" si="254"/>
        <v>34.722200000000001</v>
      </c>
      <c r="P614" s="3">
        <v>163</v>
      </c>
      <c r="Q614" s="3">
        <v>173</v>
      </c>
      <c r="R614" s="3">
        <v>158</v>
      </c>
      <c r="S614" s="3">
        <v>141</v>
      </c>
      <c r="T614" s="75">
        <v>141</v>
      </c>
      <c r="U614" s="74">
        <f t="shared" si="255"/>
        <v>173</v>
      </c>
      <c r="V614" s="42">
        <f t="shared" si="256"/>
        <v>21.39</v>
      </c>
      <c r="W614" s="68">
        <v>68514</v>
      </c>
      <c r="X614" s="69">
        <v>16001</v>
      </c>
      <c r="Y614" s="8">
        <v>1.1705173923585745</v>
      </c>
      <c r="Z614" s="37">
        <f t="shared" si="257"/>
        <v>120.45959999999999</v>
      </c>
      <c r="AA614" s="65">
        <f t="shared" si="258"/>
        <v>0</v>
      </c>
      <c r="AB614" s="34">
        <f t="shared" si="259"/>
        <v>0.43202299999999999</v>
      </c>
      <c r="AC614" s="34" t="str">
        <f t="shared" si="260"/>
        <v/>
      </c>
      <c r="AD614" s="65" t="str">
        <f t="shared" si="261"/>
        <v/>
      </c>
      <c r="AE614" s="65">
        <f t="shared" si="262"/>
        <v>423.21199999999999</v>
      </c>
      <c r="AF614" s="65">
        <f t="shared" si="263"/>
        <v>423.21199999999999</v>
      </c>
      <c r="AG614" s="65">
        <f t="shared" si="279"/>
        <v>0</v>
      </c>
      <c r="AH614" s="34" t="str">
        <f t="shared" si="264"/>
        <v/>
      </c>
      <c r="AI614" s="34" t="str">
        <f t="shared" si="265"/>
        <v/>
      </c>
      <c r="AJ614" s="65" t="str">
        <f t="shared" si="266"/>
        <v/>
      </c>
      <c r="AK614" s="37" t="str">
        <f t="shared" si="267"/>
        <v/>
      </c>
      <c r="AL614" s="14">
        <f t="shared" si="268"/>
        <v>423.21</v>
      </c>
      <c r="AM614" s="42">
        <f t="shared" si="269"/>
        <v>472.11</v>
      </c>
      <c r="AN614" s="60">
        <f t="shared" si="270"/>
        <v>34607</v>
      </c>
      <c r="AO614" s="43">
        <f t="shared" si="271"/>
        <v>4.6442910472681925E-2</v>
      </c>
      <c r="AP614" s="66">
        <f t="shared" si="272"/>
        <v>190.27660420657784</v>
      </c>
      <c r="AQ614" s="18">
        <v>0</v>
      </c>
      <c r="AR614" s="66">
        <f t="shared" si="273"/>
        <v>30700</v>
      </c>
      <c r="AS614" s="38">
        <f t="shared" si="274"/>
        <v>1360</v>
      </c>
      <c r="AT614" s="38">
        <f t="shared" si="275"/>
        <v>800.05000000000007</v>
      </c>
      <c r="AU614" s="66">
        <f t="shared" si="276"/>
        <v>29710</v>
      </c>
      <c r="AV614" s="20">
        <f t="shared" si="277"/>
        <v>30700</v>
      </c>
      <c r="AX614" s="65">
        <f t="shared" si="278"/>
        <v>1</v>
      </c>
    </row>
    <row r="615" spans="1:50" ht="15" customHeight="1">
      <c r="A615" s="2">
        <v>63</v>
      </c>
      <c r="B615" s="2">
        <v>400</v>
      </c>
      <c r="C615" s="1" t="s">
        <v>589</v>
      </c>
      <c r="D615" s="35">
        <v>134881</v>
      </c>
      <c r="E615" s="66">
        <v>0</v>
      </c>
      <c r="F615" s="7">
        <v>435</v>
      </c>
      <c r="G615" s="66">
        <v>428</v>
      </c>
      <c r="H615" s="63">
        <v>2.206</v>
      </c>
      <c r="I615" s="65">
        <v>129</v>
      </c>
      <c r="J615" s="73">
        <f t="shared" si="253"/>
        <v>0.3014</v>
      </c>
      <c r="K615" s="65">
        <v>70</v>
      </c>
      <c r="L615" s="65">
        <v>234</v>
      </c>
      <c r="M615" s="61">
        <v>75</v>
      </c>
      <c r="N615" s="41">
        <f t="shared" si="252"/>
        <v>29.9145</v>
      </c>
      <c r="O615" s="41">
        <f t="shared" si="254"/>
        <v>32.051299999999998</v>
      </c>
      <c r="P615" s="3">
        <v>536</v>
      </c>
      <c r="Q615" s="3">
        <v>536</v>
      </c>
      <c r="R615" s="3">
        <v>441</v>
      </c>
      <c r="S615" s="3">
        <v>396</v>
      </c>
      <c r="T615" s="75">
        <v>435</v>
      </c>
      <c r="U615" s="74">
        <f t="shared" si="255"/>
        <v>536</v>
      </c>
      <c r="V615" s="42">
        <f t="shared" si="256"/>
        <v>20.149999999999999</v>
      </c>
      <c r="W615" s="68">
        <v>126834</v>
      </c>
      <c r="X615" s="69">
        <v>239033</v>
      </c>
      <c r="Y615" s="8">
        <v>0.59823443197420223</v>
      </c>
      <c r="Z615" s="37">
        <f t="shared" si="257"/>
        <v>727.13969999999995</v>
      </c>
      <c r="AA615" s="65">
        <f t="shared" si="258"/>
        <v>0</v>
      </c>
      <c r="AB615" s="34">
        <f t="shared" si="259"/>
        <v>0.43202299999999999</v>
      </c>
      <c r="AC615" s="34" t="str">
        <f t="shared" si="260"/>
        <v/>
      </c>
      <c r="AD615" s="65" t="str">
        <f t="shared" si="261"/>
        <v/>
      </c>
      <c r="AE615" s="65">
        <f t="shared" si="262"/>
        <v>530.37599999999998</v>
      </c>
      <c r="AF615" s="65">
        <f t="shared" si="263"/>
        <v>530.37599999999998</v>
      </c>
      <c r="AG615" s="65">
        <f t="shared" si="279"/>
        <v>0</v>
      </c>
      <c r="AH615" s="34" t="str">
        <f t="shared" si="264"/>
        <v/>
      </c>
      <c r="AI615" s="34" t="str">
        <f t="shared" si="265"/>
        <v/>
      </c>
      <c r="AJ615" s="65" t="str">
        <f t="shared" si="266"/>
        <v/>
      </c>
      <c r="AK615" s="37" t="str">
        <f t="shared" si="267"/>
        <v/>
      </c>
      <c r="AL615" s="14">
        <f t="shared" si="268"/>
        <v>530.38</v>
      </c>
      <c r="AM615" s="42">
        <f t="shared" si="269"/>
        <v>591.66999999999996</v>
      </c>
      <c r="AN615" s="60">
        <f t="shared" si="270"/>
        <v>198440</v>
      </c>
      <c r="AO615" s="43">
        <f t="shared" si="271"/>
        <v>4.6442910472681925E-2</v>
      </c>
      <c r="AP615" s="66">
        <f t="shared" si="272"/>
        <v>2951.8649467331907</v>
      </c>
      <c r="AQ615" s="18">
        <v>0</v>
      </c>
      <c r="AR615" s="66">
        <f t="shared" si="273"/>
        <v>137833</v>
      </c>
      <c r="AS615" s="38">
        <f t="shared" si="274"/>
        <v>4280</v>
      </c>
      <c r="AT615" s="38">
        <f t="shared" si="275"/>
        <v>11951.650000000001</v>
      </c>
      <c r="AU615" s="66">
        <f t="shared" si="276"/>
        <v>130601</v>
      </c>
      <c r="AV615" s="20">
        <f t="shared" si="277"/>
        <v>137833</v>
      </c>
      <c r="AX615" s="65">
        <f t="shared" si="278"/>
        <v>1</v>
      </c>
    </row>
    <row r="616" spans="1:50" ht="15" customHeight="1">
      <c r="A616" s="2">
        <v>63</v>
      </c>
      <c r="B616" s="2">
        <v>500</v>
      </c>
      <c r="C616" s="1" t="s">
        <v>625</v>
      </c>
      <c r="D616" s="35">
        <v>54779</v>
      </c>
      <c r="E616" s="66">
        <v>0</v>
      </c>
      <c r="F616" s="7">
        <v>292</v>
      </c>
      <c r="G616" s="66">
        <v>298</v>
      </c>
      <c r="H616" s="63">
        <v>2.2919999999999998</v>
      </c>
      <c r="I616" s="65">
        <v>27</v>
      </c>
      <c r="J616" s="73">
        <f t="shared" si="253"/>
        <v>9.06E-2</v>
      </c>
      <c r="K616" s="65">
        <v>42</v>
      </c>
      <c r="L616" s="65">
        <v>150</v>
      </c>
      <c r="M616" s="61">
        <v>31</v>
      </c>
      <c r="N616" s="41">
        <f t="shared" si="252"/>
        <v>28.000000000000004</v>
      </c>
      <c r="O616" s="41">
        <f t="shared" si="254"/>
        <v>20.666699999999999</v>
      </c>
      <c r="P616" s="3">
        <v>285</v>
      </c>
      <c r="Q616" s="3">
        <v>353</v>
      </c>
      <c r="R616" s="3">
        <v>277</v>
      </c>
      <c r="S616" s="3">
        <v>270</v>
      </c>
      <c r="T616" s="75">
        <v>292</v>
      </c>
      <c r="U616" s="74">
        <f t="shared" si="255"/>
        <v>353</v>
      </c>
      <c r="V616" s="42">
        <f t="shared" si="256"/>
        <v>15.58</v>
      </c>
      <c r="W616" s="68">
        <v>665511</v>
      </c>
      <c r="X616" s="69">
        <v>157506</v>
      </c>
      <c r="Y616" s="8">
        <v>2.7979519596229792</v>
      </c>
      <c r="Z616" s="37">
        <f t="shared" si="257"/>
        <v>104.36199999999999</v>
      </c>
      <c r="AA616" s="65">
        <f t="shared" si="258"/>
        <v>0</v>
      </c>
      <c r="AB616" s="34">
        <f t="shared" si="259"/>
        <v>0.43202299999999999</v>
      </c>
      <c r="AC616" s="34" t="str">
        <f t="shared" si="260"/>
        <v/>
      </c>
      <c r="AD616" s="65" t="str">
        <f t="shared" si="261"/>
        <v/>
      </c>
      <c r="AE616" s="65">
        <f t="shared" si="262"/>
        <v>482.666</v>
      </c>
      <c r="AF616" s="65">
        <f t="shared" si="263"/>
        <v>482.666</v>
      </c>
      <c r="AG616" s="65">
        <f t="shared" si="279"/>
        <v>0</v>
      </c>
      <c r="AH616" s="34" t="str">
        <f t="shared" si="264"/>
        <v/>
      </c>
      <c r="AI616" s="34" t="str">
        <f t="shared" si="265"/>
        <v/>
      </c>
      <c r="AJ616" s="65" t="str">
        <f t="shared" si="266"/>
        <v/>
      </c>
      <c r="AK616" s="37" t="str">
        <f t="shared" si="267"/>
        <v/>
      </c>
      <c r="AL616" s="14">
        <f t="shared" si="268"/>
        <v>482.67</v>
      </c>
      <c r="AM616" s="42">
        <f t="shared" si="269"/>
        <v>538.44000000000005</v>
      </c>
      <c r="AN616" s="60">
        <f t="shared" si="270"/>
        <v>0</v>
      </c>
      <c r="AO616" s="43">
        <f t="shared" si="271"/>
        <v>4.6442910472681925E-2</v>
      </c>
      <c r="AP616" s="66">
        <f t="shared" si="272"/>
        <v>-2544.0961927830431</v>
      </c>
      <c r="AQ616" s="18">
        <v>0</v>
      </c>
      <c r="AR616" s="66">
        <f t="shared" si="273"/>
        <v>0</v>
      </c>
      <c r="AS616" s="38">
        <f t="shared" si="274"/>
        <v>2980</v>
      </c>
      <c r="AT616" s="38">
        <f t="shared" si="275"/>
        <v>7875.3</v>
      </c>
      <c r="AU616" s="66">
        <f t="shared" si="276"/>
        <v>51799</v>
      </c>
      <c r="AV616" s="20">
        <f t="shared" si="277"/>
        <v>51799</v>
      </c>
      <c r="AX616" s="65">
        <f t="shared" si="278"/>
        <v>1</v>
      </c>
    </row>
    <row r="617" spans="1:50" ht="15" customHeight="1">
      <c r="A617" s="2">
        <v>63</v>
      </c>
      <c r="B617" s="2">
        <v>600</v>
      </c>
      <c r="C617" s="1" t="s">
        <v>640</v>
      </c>
      <c r="D617" s="35">
        <v>610002</v>
      </c>
      <c r="E617" s="66">
        <v>0</v>
      </c>
      <c r="F617" s="7">
        <v>1427</v>
      </c>
      <c r="G617" s="66">
        <v>1381</v>
      </c>
      <c r="H617" s="63">
        <v>2.2120000000000002</v>
      </c>
      <c r="I617" s="65">
        <v>601</v>
      </c>
      <c r="J617" s="73">
        <f t="shared" si="253"/>
        <v>0.43519999999999998</v>
      </c>
      <c r="K617" s="65">
        <v>182</v>
      </c>
      <c r="L617" s="65">
        <v>729</v>
      </c>
      <c r="M617" s="61">
        <v>175</v>
      </c>
      <c r="N617" s="41">
        <f t="shared" si="252"/>
        <v>24.965699999999998</v>
      </c>
      <c r="O617" s="41">
        <f t="shared" si="254"/>
        <v>24.005499999999998</v>
      </c>
      <c r="P617" s="3">
        <v>1740</v>
      </c>
      <c r="Q617" s="3">
        <v>1732</v>
      </c>
      <c r="R617" s="3">
        <v>1481</v>
      </c>
      <c r="S617" s="3">
        <v>1590</v>
      </c>
      <c r="T617" s="74">
        <v>1427</v>
      </c>
      <c r="U617" s="74">
        <f t="shared" si="255"/>
        <v>1740</v>
      </c>
      <c r="V617" s="42">
        <f t="shared" si="256"/>
        <v>20.63</v>
      </c>
      <c r="W617" s="68">
        <v>492089</v>
      </c>
      <c r="X617" s="69">
        <v>745538</v>
      </c>
      <c r="Y617" s="8">
        <v>2.0328040129915661</v>
      </c>
      <c r="Z617" s="37">
        <f t="shared" si="257"/>
        <v>701.98599999999999</v>
      </c>
      <c r="AA617" s="65">
        <f t="shared" si="258"/>
        <v>0</v>
      </c>
      <c r="AB617" s="34">
        <f t="shared" si="259"/>
        <v>0.43202299999999999</v>
      </c>
      <c r="AC617" s="34" t="str">
        <f t="shared" si="260"/>
        <v/>
      </c>
      <c r="AD617" s="65" t="str">
        <f t="shared" si="261"/>
        <v/>
      </c>
      <c r="AE617" s="65">
        <f t="shared" si="262"/>
        <v>880.12699999999995</v>
      </c>
      <c r="AF617" s="65">
        <f t="shared" si="263"/>
        <v>630</v>
      </c>
      <c r="AG617" s="65">
        <f t="shared" si="279"/>
        <v>0</v>
      </c>
      <c r="AH617" s="34" t="str">
        <f t="shared" si="264"/>
        <v/>
      </c>
      <c r="AI617" s="34" t="str">
        <f t="shared" si="265"/>
        <v/>
      </c>
      <c r="AJ617" s="65" t="str">
        <f t="shared" si="266"/>
        <v/>
      </c>
      <c r="AK617" s="37" t="str">
        <f t="shared" si="267"/>
        <v/>
      </c>
      <c r="AL617" s="14">
        <f t="shared" si="268"/>
        <v>630</v>
      </c>
      <c r="AM617" s="42">
        <f t="shared" si="269"/>
        <v>702.8</v>
      </c>
      <c r="AN617" s="60">
        <f t="shared" si="270"/>
        <v>757973</v>
      </c>
      <c r="AO617" s="43">
        <f t="shared" si="271"/>
        <v>4.6442910472681925E-2</v>
      </c>
      <c r="AP617" s="66">
        <f t="shared" si="272"/>
        <v>6872.2039055532168</v>
      </c>
      <c r="AQ617" s="18">
        <v>0</v>
      </c>
      <c r="AR617" s="66">
        <f t="shared" si="273"/>
        <v>616874</v>
      </c>
      <c r="AS617" s="38">
        <f t="shared" si="274"/>
        <v>13810</v>
      </c>
      <c r="AT617" s="38">
        <f t="shared" si="275"/>
        <v>37276.9</v>
      </c>
      <c r="AU617" s="66">
        <f t="shared" si="276"/>
        <v>596192</v>
      </c>
      <c r="AV617" s="20">
        <f t="shared" si="277"/>
        <v>616874</v>
      </c>
      <c r="AX617" s="65">
        <f t="shared" si="278"/>
        <v>1</v>
      </c>
    </row>
    <row r="618" spans="1:50" ht="15" customHeight="1">
      <c r="A618" s="2">
        <v>64</v>
      </c>
      <c r="B618" s="2">
        <v>100</v>
      </c>
      <c r="C618" s="1" t="s">
        <v>57</v>
      </c>
      <c r="D618" s="35">
        <v>123131</v>
      </c>
      <c r="E618" s="66">
        <v>0</v>
      </c>
      <c r="F618" s="7">
        <v>384</v>
      </c>
      <c r="G618" s="66">
        <v>362</v>
      </c>
      <c r="H618" s="63">
        <v>2.0419999999999998</v>
      </c>
      <c r="I618" s="65">
        <v>109</v>
      </c>
      <c r="J618" s="73">
        <f t="shared" si="253"/>
        <v>0.30109999999999998</v>
      </c>
      <c r="K618" s="65">
        <v>59</v>
      </c>
      <c r="L618" s="65">
        <v>184</v>
      </c>
      <c r="M618" s="61">
        <v>60</v>
      </c>
      <c r="N618" s="41">
        <f t="shared" si="252"/>
        <v>32.065199999999997</v>
      </c>
      <c r="O618" s="41">
        <f t="shared" si="254"/>
        <v>32.608699999999999</v>
      </c>
      <c r="P618" s="3">
        <v>429</v>
      </c>
      <c r="Q618" s="3">
        <v>438</v>
      </c>
      <c r="R618" s="3">
        <v>383</v>
      </c>
      <c r="S618" s="3">
        <v>412</v>
      </c>
      <c r="T618" s="75">
        <v>384</v>
      </c>
      <c r="U618" s="74">
        <f t="shared" si="255"/>
        <v>438</v>
      </c>
      <c r="V618" s="42">
        <f t="shared" si="256"/>
        <v>17.350000000000001</v>
      </c>
      <c r="W618" s="68">
        <v>94243</v>
      </c>
      <c r="X618" s="69">
        <v>122795</v>
      </c>
      <c r="Y618" s="8">
        <v>0.94578662140519565</v>
      </c>
      <c r="Z618" s="37">
        <f t="shared" si="257"/>
        <v>406.01119999999997</v>
      </c>
      <c r="AA618" s="65">
        <f t="shared" si="258"/>
        <v>0</v>
      </c>
      <c r="AB618" s="34">
        <f t="shared" si="259"/>
        <v>0.43202299999999999</v>
      </c>
      <c r="AC618" s="34" t="str">
        <f t="shared" si="260"/>
        <v/>
      </c>
      <c r="AD618" s="65" t="str">
        <f t="shared" si="261"/>
        <v/>
      </c>
      <c r="AE618" s="65">
        <f t="shared" si="262"/>
        <v>506.154</v>
      </c>
      <c r="AF618" s="65">
        <f t="shared" si="263"/>
        <v>506.154</v>
      </c>
      <c r="AG618" s="65">
        <f t="shared" si="279"/>
        <v>0</v>
      </c>
      <c r="AH618" s="34" t="str">
        <f t="shared" si="264"/>
        <v/>
      </c>
      <c r="AI618" s="34" t="str">
        <f t="shared" si="265"/>
        <v/>
      </c>
      <c r="AJ618" s="65" t="str">
        <f t="shared" si="266"/>
        <v/>
      </c>
      <c r="AK618" s="37" t="str">
        <f t="shared" si="267"/>
        <v/>
      </c>
      <c r="AL618" s="14">
        <f t="shared" si="268"/>
        <v>506.15</v>
      </c>
      <c r="AM618" s="42">
        <f t="shared" si="269"/>
        <v>564.64</v>
      </c>
      <c r="AN618" s="60">
        <f t="shared" si="270"/>
        <v>163685</v>
      </c>
      <c r="AO618" s="43">
        <f t="shared" si="271"/>
        <v>4.6442910472681925E-2</v>
      </c>
      <c r="AP618" s="66">
        <f t="shared" si="272"/>
        <v>1883.4457913091428</v>
      </c>
      <c r="AQ618" s="18">
        <v>0</v>
      </c>
      <c r="AR618" s="66">
        <f t="shared" si="273"/>
        <v>125014</v>
      </c>
      <c r="AS618" s="38">
        <f t="shared" si="274"/>
        <v>3620</v>
      </c>
      <c r="AT618" s="38">
        <f t="shared" si="275"/>
        <v>6139.75</v>
      </c>
      <c r="AU618" s="66">
        <f t="shared" si="276"/>
        <v>119511</v>
      </c>
      <c r="AV618" s="20">
        <f t="shared" si="277"/>
        <v>125014</v>
      </c>
      <c r="AX618" s="65">
        <f t="shared" si="278"/>
        <v>1</v>
      </c>
    </row>
    <row r="619" spans="1:50" ht="15" customHeight="1">
      <c r="A619" s="2">
        <v>64</v>
      </c>
      <c r="B619" s="2">
        <v>200</v>
      </c>
      <c r="C619" s="1" t="s">
        <v>146</v>
      </c>
      <c r="D619" s="35">
        <v>36168</v>
      </c>
      <c r="E619" s="66">
        <v>0</v>
      </c>
      <c r="F619" s="7">
        <v>153</v>
      </c>
      <c r="G619" s="66">
        <v>140</v>
      </c>
      <c r="H619" s="63">
        <v>2.222</v>
      </c>
      <c r="I619" s="65">
        <v>67</v>
      </c>
      <c r="J619" s="73">
        <f t="shared" si="253"/>
        <v>0.47860000000000003</v>
      </c>
      <c r="K619" s="65">
        <v>28</v>
      </c>
      <c r="L619" s="65">
        <v>75</v>
      </c>
      <c r="M619" s="61">
        <v>39</v>
      </c>
      <c r="N619" s="41">
        <f t="shared" si="252"/>
        <v>37.333300000000001</v>
      </c>
      <c r="O619" s="41">
        <f t="shared" si="254"/>
        <v>52</v>
      </c>
      <c r="P619" s="3">
        <v>252</v>
      </c>
      <c r="Q619" s="3">
        <v>227</v>
      </c>
      <c r="R619" s="3">
        <v>191</v>
      </c>
      <c r="S619" s="3">
        <v>191</v>
      </c>
      <c r="T619" s="75">
        <v>153</v>
      </c>
      <c r="U619" s="74">
        <f t="shared" si="255"/>
        <v>252</v>
      </c>
      <c r="V619" s="42">
        <f t="shared" si="256"/>
        <v>44.44</v>
      </c>
      <c r="W619" s="68">
        <v>63317</v>
      </c>
      <c r="X619" s="69">
        <v>63353</v>
      </c>
      <c r="Y619" s="8">
        <v>0.37890175552936922</v>
      </c>
      <c r="Z619" s="37">
        <f t="shared" si="257"/>
        <v>403.79860000000002</v>
      </c>
      <c r="AA619" s="65">
        <f t="shared" si="258"/>
        <v>0</v>
      </c>
      <c r="AB619" s="34">
        <f t="shared" si="259"/>
        <v>0.43202299999999999</v>
      </c>
      <c r="AC619" s="34" t="str">
        <f t="shared" si="260"/>
        <v/>
      </c>
      <c r="AD619" s="65" t="str">
        <f t="shared" si="261"/>
        <v/>
      </c>
      <c r="AE619" s="65">
        <f t="shared" si="262"/>
        <v>424.68</v>
      </c>
      <c r="AF619" s="65">
        <f t="shared" si="263"/>
        <v>424.68</v>
      </c>
      <c r="AG619" s="65">
        <f t="shared" si="279"/>
        <v>0</v>
      </c>
      <c r="AH619" s="34" t="str">
        <f t="shared" si="264"/>
        <v/>
      </c>
      <c r="AI619" s="34" t="str">
        <f t="shared" si="265"/>
        <v/>
      </c>
      <c r="AJ619" s="65" t="str">
        <f t="shared" si="266"/>
        <v/>
      </c>
      <c r="AK619" s="37" t="str">
        <f t="shared" si="267"/>
        <v/>
      </c>
      <c r="AL619" s="14">
        <f t="shared" si="268"/>
        <v>424.68</v>
      </c>
      <c r="AM619" s="42">
        <f t="shared" si="269"/>
        <v>473.75</v>
      </c>
      <c r="AN619" s="60">
        <f t="shared" si="270"/>
        <v>38971</v>
      </c>
      <c r="AO619" s="43">
        <f t="shared" si="271"/>
        <v>4.6442910472681925E-2</v>
      </c>
      <c r="AP619" s="66">
        <f t="shared" si="272"/>
        <v>130.17947805492744</v>
      </c>
      <c r="AQ619" s="18">
        <v>0</v>
      </c>
      <c r="AR619" s="66">
        <f t="shared" si="273"/>
        <v>36298</v>
      </c>
      <c r="AS619" s="38">
        <f t="shared" si="274"/>
        <v>1400</v>
      </c>
      <c r="AT619" s="38">
        <f t="shared" si="275"/>
        <v>3167.65</v>
      </c>
      <c r="AU619" s="66">
        <f t="shared" si="276"/>
        <v>34768</v>
      </c>
      <c r="AV619" s="20">
        <f t="shared" si="277"/>
        <v>36298</v>
      </c>
      <c r="AX619" s="65">
        <f t="shared" si="278"/>
        <v>1</v>
      </c>
    </row>
    <row r="620" spans="1:50" ht="15" customHeight="1">
      <c r="A620" s="2">
        <v>64</v>
      </c>
      <c r="B620" s="2">
        <v>300</v>
      </c>
      <c r="C620" s="1" t="s">
        <v>197</v>
      </c>
      <c r="D620" s="35">
        <v>12330</v>
      </c>
      <c r="E620" s="66">
        <v>0</v>
      </c>
      <c r="F620" s="7">
        <v>70</v>
      </c>
      <c r="G620" s="66">
        <v>65</v>
      </c>
      <c r="H620" s="63">
        <v>2.1669999999999998</v>
      </c>
      <c r="I620" s="65">
        <v>14</v>
      </c>
      <c r="J620" s="73">
        <f t="shared" si="253"/>
        <v>0.21540000000000001</v>
      </c>
      <c r="K620" s="65">
        <v>13</v>
      </c>
      <c r="L620" s="65">
        <v>18</v>
      </c>
      <c r="M620" s="61">
        <v>5</v>
      </c>
      <c r="N620" s="41">
        <f t="shared" si="252"/>
        <v>72.222200000000001</v>
      </c>
      <c r="O620" s="41">
        <f t="shared" si="254"/>
        <v>27.777800000000003</v>
      </c>
      <c r="P620" s="3">
        <v>154</v>
      </c>
      <c r="Q620" s="3">
        <v>96</v>
      </c>
      <c r="R620" s="3">
        <v>69</v>
      </c>
      <c r="S620" s="3">
        <v>69</v>
      </c>
      <c r="T620" s="75">
        <v>70</v>
      </c>
      <c r="U620" s="74">
        <f t="shared" si="255"/>
        <v>154</v>
      </c>
      <c r="V620" s="42">
        <f t="shared" si="256"/>
        <v>57.79</v>
      </c>
      <c r="W620" s="68">
        <v>82505</v>
      </c>
      <c r="X620" s="69">
        <v>40637</v>
      </c>
      <c r="Y620" s="8">
        <v>0.77452984338151376</v>
      </c>
      <c r="Z620" s="37">
        <f t="shared" si="257"/>
        <v>90.377399999999994</v>
      </c>
      <c r="AA620" s="65">
        <f t="shared" si="258"/>
        <v>0</v>
      </c>
      <c r="AB620" s="34">
        <f t="shared" si="259"/>
        <v>0.43202299999999999</v>
      </c>
      <c r="AC620" s="34" t="str">
        <f t="shared" si="260"/>
        <v/>
      </c>
      <c r="AD620" s="65" t="str">
        <f t="shared" si="261"/>
        <v/>
      </c>
      <c r="AE620" s="65">
        <f t="shared" si="262"/>
        <v>410</v>
      </c>
      <c r="AF620" s="65">
        <f t="shared" si="263"/>
        <v>410</v>
      </c>
      <c r="AG620" s="65">
        <f t="shared" si="279"/>
        <v>0</v>
      </c>
      <c r="AH620" s="34" t="str">
        <f t="shared" si="264"/>
        <v/>
      </c>
      <c r="AI620" s="34" t="str">
        <f t="shared" si="265"/>
        <v/>
      </c>
      <c r="AJ620" s="65" t="str">
        <f t="shared" si="266"/>
        <v/>
      </c>
      <c r="AK620" s="37" t="str">
        <f t="shared" si="267"/>
        <v/>
      </c>
      <c r="AL620" s="14">
        <f t="shared" si="268"/>
        <v>410</v>
      </c>
      <c r="AM620" s="42">
        <f t="shared" si="269"/>
        <v>457.38</v>
      </c>
      <c r="AN620" s="60">
        <f t="shared" si="270"/>
        <v>0</v>
      </c>
      <c r="AO620" s="43">
        <f t="shared" si="271"/>
        <v>4.6442910472681925E-2</v>
      </c>
      <c r="AP620" s="66">
        <f t="shared" si="272"/>
        <v>-572.64108612816813</v>
      </c>
      <c r="AQ620" s="18">
        <v>0</v>
      </c>
      <c r="AR620" s="66">
        <f t="shared" si="273"/>
        <v>0</v>
      </c>
      <c r="AS620" s="38">
        <f t="shared" si="274"/>
        <v>650</v>
      </c>
      <c r="AT620" s="38">
        <f t="shared" si="275"/>
        <v>2031.8500000000001</v>
      </c>
      <c r="AU620" s="66">
        <f t="shared" si="276"/>
        <v>11680</v>
      </c>
      <c r="AV620" s="20">
        <f t="shared" si="277"/>
        <v>11680</v>
      </c>
      <c r="AX620" s="65">
        <f t="shared" si="278"/>
        <v>1</v>
      </c>
    </row>
    <row r="621" spans="1:50" ht="15" customHeight="1">
      <c r="A621" s="2">
        <v>64</v>
      </c>
      <c r="B621" s="2">
        <v>400</v>
      </c>
      <c r="C621" s="1" t="s">
        <v>436</v>
      </c>
      <c r="D621" s="35">
        <v>315086</v>
      </c>
      <c r="E621" s="66">
        <v>0</v>
      </c>
      <c r="F621" s="7">
        <v>824</v>
      </c>
      <c r="G621" s="66">
        <v>799</v>
      </c>
      <c r="H621" s="63">
        <v>2.0609999999999999</v>
      </c>
      <c r="I621" s="65">
        <v>347</v>
      </c>
      <c r="J621" s="73">
        <f t="shared" si="253"/>
        <v>0.43430000000000002</v>
      </c>
      <c r="K621" s="65">
        <v>158</v>
      </c>
      <c r="L621" s="65">
        <v>452</v>
      </c>
      <c r="M621" s="61">
        <v>180</v>
      </c>
      <c r="N621" s="41">
        <f t="shared" si="252"/>
        <v>34.955799999999996</v>
      </c>
      <c r="O621" s="41">
        <f t="shared" si="254"/>
        <v>39.823</v>
      </c>
      <c r="P621" s="3">
        <v>962</v>
      </c>
      <c r="Q621" s="3">
        <v>1032</v>
      </c>
      <c r="R621" s="3">
        <v>972</v>
      </c>
      <c r="S621" s="3">
        <v>859</v>
      </c>
      <c r="T621" s="75">
        <v>824</v>
      </c>
      <c r="U621" s="74">
        <f t="shared" si="255"/>
        <v>1032</v>
      </c>
      <c r="V621" s="42">
        <f t="shared" si="256"/>
        <v>22.58</v>
      </c>
      <c r="W621" s="68">
        <v>372215</v>
      </c>
      <c r="X621" s="69">
        <v>505953</v>
      </c>
      <c r="Y621" s="8">
        <v>0.77531363079674498</v>
      </c>
      <c r="Z621" s="37">
        <f t="shared" si="257"/>
        <v>1062.7956999999999</v>
      </c>
      <c r="AA621" s="65">
        <f t="shared" si="258"/>
        <v>0</v>
      </c>
      <c r="AB621" s="34">
        <f t="shared" si="259"/>
        <v>0.43202299999999999</v>
      </c>
      <c r="AC621" s="34" t="str">
        <f t="shared" si="260"/>
        <v/>
      </c>
      <c r="AD621" s="65" t="str">
        <f t="shared" si="261"/>
        <v/>
      </c>
      <c r="AE621" s="65">
        <f t="shared" si="262"/>
        <v>666.53300000000002</v>
      </c>
      <c r="AF621" s="65">
        <f t="shared" si="263"/>
        <v>630</v>
      </c>
      <c r="AG621" s="65">
        <f t="shared" si="279"/>
        <v>0</v>
      </c>
      <c r="AH621" s="34" t="str">
        <f t="shared" si="264"/>
        <v/>
      </c>
      <c r="AI621" s="34" t="str">
        <f t="shared" si="265"/>
        <v/>
      </c>
      <c r="AJ621" s="65" t="str">
        <f t="shared" si="266"/>
        <v/>
      </c>
      <c r="AK621" s="37" t="str">
        <f t="shared" si="267"/>
        <v/>
      </c>
      <c r="AL621" s="14">
        <f t="shared" si="268"/>
        <v>630</v>
      </c>
      <c r="AM621" s="42">
        <f t="shared" si="269"/>
        <v>702.8</v>
      </c>
      <c r="AN621" s="60">
        <f t="shared" si="270"/>
        <v>400732</v>
      </c>
      <c r="AO621" s="43">
        <f t="shared" si="271"/>
        <v>4.6442910472681925E-2</v>
      </c>
      <c r="AP621" s="66">
        <f t="shared" si="272"/>
        <v>3977.6495103433163</v>
      </c>
      <c r="AQ621" s="18">
        <v>0</v>
      </c>
      <c r="AR621" s="66">
        <f t="shared" si="273"/>
        <v>319064</v>
      </c>
      <c r="AS621" s="38">
        <f t="shared" si="274"/>
        <v>7990</v>
      </c>
      <c r="AT621" s="38">
        <f t="shared" si="275"/>
        <v>25297.65</v>
      </c>
      <c r="AU621" s="66">
        <f t="shared" si="276"/>
        <v>307096</v>
      </c>
      <c r="AV621" s="20">
        <f t="shared" si="277"/>
        <v>319064</v>
      </c>
      <c r="AX621" s="65">
        <f t="shared" si="278"/>
        <v>1</v>
      </c>
    </row>
    <row r="622" spans="1:50" ht="15" customHeight="1">
      <c r="A622" s="2">
        <v>64</v>
      </c>
      <c r="B622" s="2">
        <v>500</v>
      </c>
      <c r="C622" s="1" t="s">
        <v>471</v>
      </c>
      <c r="D622" s="35">
        <v>54379</v>
      </c>
      <c r="E622" s="66">
        <v>0</v>
      </c>
      <c r="F622" s="7">
        <v>191</v>
      </c>
      <c r="G622" s="66">
        <v>183</v>
      </c>
      <c r="H622" s="63">
        <v>2.0329999999999999</v>
      </c>
      <c r="I622" s="65">
        <v>60</v>
      </c>
      <c r="J622" s="73">
        <f t="shared" si="253"/>
        <v>0.32790000000000002</v>
      </c>
      <c r="K622" s="65">
        <v>24</v>
      </c>
      <c r="L622" s="65">
        <v>86</v>
      </c>
      <c r="M622" s="61">
        <v>32</v>
      </c>
      <c r="N622" s="41">
        <f t="shared" si="252"/>
        <v>27.907</v>
      </c>
      <c r="O622" s="41">
        <f t="shared" si="254"/>
        <v>37.209299999999999</v>
      </c>
      <c r="P622" s="3">
        <v>254</v>
      </c>
      <c r="Q622" s="3">
        <v>262</v>
      </c>
      <c r="R622" s="3">
        <v>235</v>
      </c>
      <c r="S622" s="3">
        <v>226</v>
      </c>
      <c r="T622" s="75">
        <v>191</v>
      </c>
      <c r="U622" s="74">
        <f t="shared" si="255"/>
        <v>262</v>
      </c>
      <c r="V622" s="42">
        <f t="shared" si="256"/>
        <v>30.15</v>
      </c>
      <c r="W622" s="68">
        <v>60370</v>
      </c>
      <c r="X622" s="69">
        <v>140000</v>
      </c>
      <c r="Y622" s="8">
        <v>0.37886855074232006</v>
      </c>
      <c r="Z622" s="37">
        <f t="shared" si="257"/>
        <v>504.13260000000002</v>
      </c>
      <c r="AA622" s="65">
        <f t="shared" si="258"/>
        <v>0</v>
      </c>
      <c r="AB622" s="34">
        <f t="shared" si="259"/>
        <v>0.43202299999999999</v>
      </c>
      <c r="AC622" s="34" t="str">
        <f t="shared" si="260"/>
        <v/>
      </c>
      <c r="AD622" s="65" t="str">
        <f t="shared" si="261"/>
        <v/>
      </c>
      <c r="AE622" s="65">
        <f t="shared" si="262"/>
        <v>440.46100000000001</v>
      </c>
      <c r="AF622" s="65">
        <f t="shared" si="263"/>
        <v>440.46100000000001</v>
      </c>
      <c r="AG622" s="65">
        <f t="shared" si="279"/>
        <v>0</v>
      </c>
      <c r="AH622" s="34" t="str">
        <f t="shared" si="264"/>
        <v/>
      </c>
      <c r="AI622" s="34" t="str">
        <f t="shared" si="265"/>
        <v/>
      </c>
      <c r="AJ622" s="65" t="str">
        <f t="shared" si="266"/>
        <v/>
      </c>
      <c r="AK622" s="37" t="str">
        <f t="shared" si="267"/>
        <v/>
      </c>
      <c r="AL622" s="14">
        <f t="shared" si="268"/>
        <v>440.46</v>
      </c>
      <c r="AM622" s="42">
        <f t="shared" si="269"/>
        <v>491.36</v>
      </c>
      <c r="AN622" s="60">
        <f t="shared" si="270"/>
        <v>63838</v>
      </c>
      <c r="AO622" s="43">
        <f t="shared" si="271"/>
        <v>4.6442910472681925E-2</v>
      </c>
      <c r="AP622" s="66">
        <f t="shared" si="272"/>
        <v>439.30349016109835</v>
      </c>
      <c r="AQ622" s="18">
        <v>0</v>
      </c>
      <c r="AR622" s="66">
        <f t="shared" si="273"/>
        <v>54818</v>
      </c>
      <c r="AS622" s="38">
        <f t="shared" si="274"/>
        <v>1830</v>
      </c>
      <c r="AT622" s="38">
        <f t="shared" si="275"/>
        <v>7000</v>
      </c>
      <c r="AU622" s="66">
        <f t="shared" si="276"/>
        <v>52549</v>
      </c>
      <c r="AV622" s="20">
        <f t="shared" si="277"/>
        <v>54818</v>
      </c>
      <c r="AX622" s="65">
        <f t="shared" si="278"/>
        <v>1</v>
      </c>
    </row>
    <row r="623" spans="1:50" ht="15" customHeight="1">
      <c r="A623" s="2">
        <v>64</v>
      </c>
      <c r="B623" s="2">
        <v>600</v>
      </c>
      <c r="C623" s="1" t="s">
        <v>519</v>
      </c>
      <c r="D623" s="35">
        <v>64169</v>
      </c>
      <c r="E623" s="66">
        <v>0</v>
      </c>
      <c r="F623" s="7">
        <v>252</v>
      </c>
      <c r="G623" s="66">
        <v>246</v>
      </c>
      <c r="H623" s="63">
        <v>2.1389999999999998</v>
      </c>
      <c r="I623" s="65">
        <v>58</v>
      </c>
      <c r="J623" s="73">
        <f t="shared" si="253"/>
        <v>0.23580000000000001</v>
      </c>
      <c r="K623" s="65">
        <v>37</v>
      </c>
      <c r="L623" s="65">
        <v>136</v>
      </c>
      <c r="M623" s="61">
        <v>49</v>
      </c>
      <c r="N623" s="41">
        <f t="shared" si="252"/>
        <v>27.2059</v>
      </c>
      <c r="O623" s="41">
        <f t="shared" si="254"/>
        <v>36.029400000000003</v>
      </c>
      <c r="P623" s="3">
        <v>247</v>
      </c>
      <c r="Q623" s="3">
        <v>242</v>
      </c>
      <c r="R623" s="3">
        <v>297</v>
      </c>
      <c r="S623" s="3">
        <v>271</v>
      </c>
      <c r="T623" s="75">
        <v>252</v>
      </c>
      <c r="U623" s="74">
        <f t="shared" si="255"/>
        <v>297</v>
      </c>
      <c r="V623" s="42">
        <f t="shared" si="256"/>
        <v>17.170000000000002</v>
      </c>
      <c r="W623" s="68">
        <v>118256</v>
      </c>
      <c r="X623" s="69">
        <v>165007</v>
      </c>
      <c r="Y623" s="8">
        <v>0.25566489111146462</v>
      </c>
      <c r="Z623" s="37">
        <f t="shared" si="257"/>
        <v>985.6653</v>
      </c>
      <c r="AA623" s="65">
        <f t="shared" si="258"/>
        <v>0</v>
      </c>
      <c r="AB623" s="34">
        <f t="shared" si="259"/>
        <v>0.43202299999999999</v>
      </c>
      <c r="AC623" s="34" t="str">
        <f t="shared" si="260"/>
        <v/>
      </c>
      <c r="AD623" s="65" t="str">
        <f t="shared" si="261"/>
        <v/>
      </c>
      <c r="AE623" s="65">
        <f t="shared" si="262"/>
        <v>463.58199999999999</v>
      </c>
      <c r="AF623" s="65">
        <f t="shared" si="263"/>
        <v>463.58199999999999</v>
      </c>
      <c r="AG623" s="65">
        <f t="shared" si="279"/>
        <v>0</v>
      </c>
      <c r="AH623" s="34" t="str">
        <f t="shared" si="264"/>
        <v/>
      </c>
      <c r="AI623" s="34" t="str">
        <f t="shared" si="265"/>
        <v/>
      </c>
      <c r="AJ623" s="65" t="str">
        <f t="shared" si="266"/>
        <v/>
      </c>
      <c r="AK623" s="37" t="str">
        <f t="shared" si="267"/>
        <v/>
      </c>
      <c r="AL623" s="14">
        <f t="shared" si="268"/>
        <v>463.58</v>
      </c>
      <c r="AM623" s="42">
        <f t="shared" si="269"/>
        <v>517.15</v>
      </c>
      <c r="AN623" s="60">
        <f t="shared" si="270"/>
        <v>76130</v>
      </c>
      <c r="AO623" s="43">
        <f t="shared" si="271"/>
        <v>4.6442910472681925E-2</v>
      </c>
      <c r="AP623" s="66">
        <f t="shared" si="272"/>
        <v>555.50365216374848</v>
      </c>
      <c r="AQ623" s="18">
        <v>0</v>
      </c>
      <c r="AR623" s="66">
        <f t="shared" si="273"/>
        <v>64725</v>
      </c>
      <c r="AS623" s="38">
        <f t="shared" si="274"/>
        <v>2460</v>
      </c>
      <c r="AT623" s="38">
        <f t="shared" si="275"/>
        <v>8250.35</v>
      </c>
      <c r="AU623" s="66">
        <f t="shared" si="276"/>
        <v>61709</v>
      </c>
      <c r="AV623" s="20">
        <f t="shared" si="277"/>
        <v>64725</v>
      </c>
      <c r="AX623" s="65">
        <f t="shared" si="278"/>
        <v>1</v>
      </c>
    </row>
    <row r="624" spans="1:50" ht="15" customHeight="1">
      <c r="A624" s="2">
        <v>64</v>
      </c>
      <c r="B624" s="2">
        <v>700</v>
      </c>
      <c r="C624" s="1" t="s">
        <v>537</v>
      </c>
      <c r="D624" s="35">
        <v>347792</v>
      </c>
      <c r="E624" s="66">
        <v>0</v>
      </c>
      <c r="F624" s="7">
        <v>896</v>
      </c>
      <c r="G624" s="66">
        <v>864</v>
      </c>
      <c r="H624" s="63">
        <v>2.258</v>
      </c>
      <c r="I624" s="65">
        <v>320</v>
      </c>
      <c r="J624" s="73">
        <f t="shared" si="253"/>
        <v>0.37040000000000001</v>
      </c>
      <c r="K624" s="65">
        <v>119</v>
      </c>
      <c r="L624" s="65">
        <v>440</v>
      </c>
      <c r="M624" s="61">
        <v>185</v>
      </c>
      <c r="N624" s="41">
        <f t="shared" si="252"/>
        <v>27.045500000000001</v>
      </c>
      <c r="O624" s="41">
        <f t="shared" si="254"/>
        <v>42.045500000000004</v>
      </c>
      <c r="P624" s="3">
        <v>972</v>
      </c>
      <c r="Q624" s="3">
        <v>975</v>
      </c>
      <c r="R624" s="3">
        <v>965</v>
      </c>
      <c r="S624" s="3">
        <v>903</v>
      </c>
      <c r="T624" s="75">
        <v>896</v>
      </c>
      <c r="U624" s="74">
        <f t="shared" si="255"/>
        <v>975</v>
      </c>
      <c r="V624" s="42">
        <f t="shared" si="256"/>
        <v>11.38</v>
      </c>
      <c r="W624" s="68">
        <v>297563</v>
      </c>
      <c r="X624" s="69">
        <v>410285</v>
      </c>
      <c r="Y624" s="8">
        <v>0.5490442426760278</v>
      </c>
      <c r="Z624" s="37">
        <f t="shared" si="257"/>
        <v>1631.9268</v>
      </c>
      <c r="AA624" s="65">
        <f t="shared" si="258"/>
        <v>0</v>
      </c>
      <c r="AB624" s="34">
        <f t="shared" si="259"/>
        <v>0.43202299999999999</v>
      </c>
      <c r="AC624" s="34" t="str">
        <f t="shared" si="260"/>
        <v/>
      </c>
      <c r="AD624" s="65" t="str">
        <f t="shared" si="261"/>
        <v/>
      </c>
      <c r="AE624" s="65">
        <f t="shared" si="262"/>
        <v>690.38799999999992</v>
      </c>
      <c r="AF624" s="65">
        <f t="shared" si="263"/>
        <v>630</v>
      </c>
      <c r="AG624" s="65">
        <f t="shared" si="279"/>
        <v>0</v>
      </c>
      <c r="AH624" s="34" t="str">
        <f t="shared" si="264"/>
        <v/>
      </c>
      <c r="AI624" s="34" t="str">
        <f t="shared" si="265"/>
        <v/>
      </c>
      <c r="AJ624" s="65" t="str">
        <f t="shared" si="266"/>
        <v/>
      </c>
      <c r="AK624" s="37" t="str">
        <f t="shared" si="267"/>
        <v/>
      </c>
      <c r="AL624" s="14">
        <f t="shared" si="268"/>
        <v>630</v>
      </c>
      <c r="AM624" s="42">
        <f t="shared" si="269"/>
        <v>702.8</v>
      </c>
      <c r="AN624" s="60">
        <f t="shared" si="270"/>
        <v>478665</v>
      </c>
      <c r="AO624" s="43">
        <f t="shared" si="271"/>
        <v>4.6442910472681925E-2</v>
      </c>
      <c r="AP624" s="66">
        <f t="shared" si="272"/>
        <v>6078.1230222913018</v>
      </c>
      <c r="AQ624" s="18">
        <v>0</v>
      </c>
      <c r="AR624" s="66">
        <f t="shared" si="273"/>
        <v>353870</v>
      </c>
      <c r="AS624" s="38">
        <f t="shared" si="274"/>
        <v>8640</v>
      </c>
      <c r="AT624" s="38">
        <f t="shared" si="275"/>
        <v>20514.25</v>
      </c>
      <c r="AU624" s="66">
        <f t="shared" si="276"/>
        <v>339152</v>
      </c>
      <c r="AV624" s="20">
        <f t="shared" si="277"/>
        <v>353870</v>
      </c>
      <c r="AX624" s="65">
        <f t="shared" si="278"/>
        <v>1</v>
      </c>
    </row>
    <row r="625" spans="1:50" ht="15" customHeight="1">
      <c r="A625" s="2">
        <v>64</v>
      </c>
      <c r="B625" s="2">
        <v>900</v>
      </c>
      <c r="C625" s="1" t="s">
        <v>642</v>
      </c>
      <c r="D625" s="35">
        <v>1646504</v>
      </c>
      <c r="E625" s="66">
        <v>0</v>
      </c>
      <c r="F625" s="7">
        <v>5254</v>
      </c>
      <c r="G625" s="66">
        <v>5236</v>
      </c>
      <c r="H625" s="63">
        <v>2.1920000000000002</v>
      </c>
      <c r="I625" s="65">
        <v>3360</v>
      </c>
      <c r="J625" s="73">
        <f t="shared" si="253"/>
        <v>0.64170000000000005</v>
      </c>
      <c r="K625" s="65">
        <v>434</v>
      </c>
      <c r="L625" s="65">
        <v>2362</v>
      </c>
      <c r="M625" s="61">
        <v>867</v>
      </c>
      <c r="N625" s="41">
        <f t="shared" si="252"/>
        <v>18.374299999999998</v>
      </c>
      <c r="O625" s="41">
        <f t="shared" si="254"/>
        <v>36.706200000000003</v>
      </c>
      <c r="P625" s="3">
        <v>4929</v>
      </c>
      <c r="Q625" s="3">
        <v>5416</v>
      </c>
      <c r="R625" s="3">
        <v>5062</v>
      </c>
      <c r="S625" s="3">
        <v>5459</v>
      </c>
      <c r="T625" s="74">
        <v>5254</v>
      </c>
      <c r="U625" s="74">
        <f t="shared" si="255"/>
        <v>5459</v>
      </c>
      <c r="V625" s="42">
        <f t="shared" si="256"/>
        <v>4.08</v>
      </c>
      <c r="W625" s="68">
        <v>3246204</v>
      </c>
      <c r="X625" s="69">
        <v>2694863</v>
      </c>
      <c r="Y625" s="8">
        <v>5.378476657034704</v>
      </c>
      <c r="Z625" s="37">
        <f t="shared" si="257"/>
        <v>976.85649999999998</v>
      </c>
      <c r="AA625" s="65">
        <f t="shared" si="258"/>
        <v>0</v>
      </c>
      <c r="AB625" s="34">
        <f t="shared" si="259"/>
        <v>0.43202299999999999</v>
      </c>
      <c r="AC625" s="34" t="str">
        <f t="shared" si="260"/>
        <v/>
      </c>
      <c r="AD625" s="65" t="str">
        <f t="shared" si="261"/>
        <v/>
      </c>
      <c r="AE625" s="65" t="str">
        <f t="shared" si="262"/>
        <v/>
      </c>
      <c r="AF625" s="65" t="str">
        <f t="shared" si="263"/>
        <v/>
      </c>
      <c r="AG625" s="65">
        <f t="shared" si="279"/>
        <v>694.96746616999985</v>
      </c>
      <c r="AH625" s="34" t="str">
        <f t="shared" si="264"/>
        <v/>
      </c>
      <c r="AI625" s="34" t="str">
        <f t="shared" si="265"/>
        <v/>
      </c>
      <c r="AJ625" s="65" t="str">
        <f t="shared" si="266"/>
        <v/>
      </c>
      <c r="AK625" s="37" t="str">
        <f t="shared" si="267"/>
        <v/>
      </c>
      <c r="AL625" s="14">
        <f t="shared" si="268"/>
        <v>694.97</v>
      </c>
      <c r="AM625" s="42">
        <f t="shared" si="269"/>
        <v>775.27</v>
      </c>
      <c r="AN625" s="60">
        <f t="shared" si="270"/>
        <v>2656879</v>
      </c>
      <c r="AO625" s="43">
        <f t="shared" si="271"/>
        <v>4.6442910472681925E-2</v>
      </c>
      <c r="AP625" s="66">
        <f t="shared" si="272"/>
        <v>46924.755668835998</v>
      </c>
      <c r="AQ625" s="18">
        <v>0</v>
      </c>
      <c r="AR625" s="66">
        <f t="shared" si="273"/>
        <v>1693429</v>
      </c>
      <c r="AS625" s="38">
        <f t="shared" si="274"/>
        <v>52360</v>
      </c>
      <c r="AT625" s="38">
        <f t="shared" si="275"/>
        <v>134743.15</v>
      </c>
      <c r="AU625" s="66">
        <f t="shared" si="276"/>
        <v>1594144</v>
      </c>
      <c r="AV625" s="20">
        <f t="shared" si="277"/>
        <v>1693429</v>
      </c>
      <c r="AX625" s="65">
        <f t="shared" si="278"/>
        <v>1</v>
      </c>
    </row>
    <row r="626" spans="1:50" ht="15" customHeight="1">
      <c r="A626" s="2">
        <v>64</v>
      </c>
      <c r="B626" s="2">
        <v>1000</v>
      </c>
      <c r="C626" s="1" t="s">
        <v>646</v>
      </c>
      <c r="D626" s="35">
        <v>20170</v>
      </c>
      <c r="E626" s="66">
        <v>0</v>
      </c>
      <c r="F626" s="7">
        <v>95</v>
      </c>
      <c r="G626" s="66">
        <v>92</v>
      </c>
      <c r="H626" s="63">
        <v>2.2120000000000002</v>
      </c>
      <c r="I626" s="65"/>
      <c r="J626" s="73">
        <f t="shared" si="253"/>
        <v>0</v>
      </c>
      <c r="K626" s="65">
        <v>15</v>
      </c>
      <c r="L626" s="65">
        <v>32</v>
      </c>
      <c r="M626" s="61">
        <v>8</v>
      </c>
      <c r="N626" s="41">
        <f t="shared" si="252"/>
        <v>46.875</v>
      </c>
      <c r="O626" s="41">
        <f t="shared" si="254"/>
        <v>25</v>
      </c>
      <c r="P626" s="3">
        <v>166</v>
      </c>
      <c r="Q626" s="3">
        <v>158</v>
      </c>
      <c r="R626" s="3">
        <v>117</v>
      </c>
      <c r="S626" s="3">
        <v>100</v>
      </c>
      <c r="T626" s="75">
        <v>95</v>
      </c>
      <c r="U626" s="74">
        <f t="shared" si="255"/>
        <v>166</v>
      </c>
      <c r="V626" s="42">
        <f t="shared" si="256"/>
        <v>44.58</v>
      </c>
      <c r="W626" s="68">
        <v>39400</v>
      </c>
      <c r="X626" s="69">
        <v>63001</v>
      </c>
      <c r="Y626" s="8">
        <v>0.57365787022951453</v>
      </c>
      <c r="Z626" s="37">
        <f t="shared" si="257"/>
        <v>165.60390000000001</v>
      </c>
      <c r="AA626" s="65">
        <f t="shared" si="258"/>
        <v>0</v>
      </c>
      <c r="AB626" s="34">
        <f t="shared" si="259"/>
        <v>0.43202299999999999</v>
      </c>
      <c r="AC626" s="34" t="str">
        <f t="shared" si="260"/>
        <v/>
      </c>
      <c r="AD626" s="65" t="str">
        <f t="shared" si="261"/>
        <v/>
      </c>
      <c r="AE626" s="65">
        <f t="shared" si="262"/>
        <v>410</v>
      </c>
      <c r="AF626" s="65">
        <f t="shared" si="263"/>
        <v>410</v>
      </c>
      <c r="AG626" s="65">
        <f t="shared" si="279"/>
        <v>0</v>
      </c>
      <c r="AH626" s="34" t="str">
        <f t="shared" si="264"/>
        <v/>
      </c>
      <c r="AI626" s="34" t="str">
        <f t="shared" si="265"/>
        <v/>
      </c>
      <c r="AJ626" s="65" t="str">
        <f t="shared" si="266"/>
        <v/>
      </c>
      <c r="AK626" s="37" t="str">
        <f t="shared" si="267"/>
        <v/>
      </c>
      <c r="AL626" s="14">
        <f t="shared" si="268"/>
        <v>410</v>
      </c>
      <c r="AM626" s="42">
        <f t="shared" si="269"/>
        <v>457.38</v>
      </c>
      <c r="AN626" s="60">
        <f t="shared" si="270"/>
        <v>25057</v>
      </c>
      <c r="AO626" s="43">
        <f t="shared" si="271"/>
        <v>4.6442910472681925E-2</v>
      </c>
      <c r="AP626" s="66">
        <f t="shared" si="272"/>
        <v>226.96650347999656</v>
      </c>
      <c r="AQ626" s="18">
        <v>0</v>
      </c>
      <c r="AR626" s="66">
        <f t="shared" si="273"/>
        <v>20397</v>
      </c>
      <c r="AS626" s="38">
        <f t="shared" si="274"/>
        <v>920</v>
      </c>
      <c r="AT626" s="38">
        <f t="shared" si="275"/>
        <v>3150.05</v>
      </c>
      <c r="AU626" s="66">
        <f t="shared" si="276"/>
        <v>19250</v>
      </c>
      <c r="AV626" s="20">
        <f t="shared" si="277"/>
        <v>20397</v>
      </c>
      <c r="AX626" s="65">
        <f t="shared" si="278"/>
        <v>1</v>
      </c>
    </row>
    <row r="627" spans="1:50" ht="15" customHeight="1">
      <c r="A627" s="2">
        <v>64</v>
      </c>
      <c r="B627" s="2">
        <v>1100</v>
      </c>
      <c r="C627" s="1" t="s">
        <v>680</v>
      </c>
      <c r="D627" s="35">
        <v>105390</v>
      </c>
      <c r="E627" s="66">
        <v>0</v>
      </c>
      <c r="F627" s="7">
        <v>339</v>
      </c>
      <c r="G627" s="66">
        <v>314</v>
      </c>
      <c r="H627" s="63">
        <v>1.9870000000000001</v>
      </c>
      <c r="I627" s="65">
        <v>83</v>
      </c>
      <c r="J627" s="73">
        <f t="shared" si="253"/>
        <v>0.26429999999999998</v>
      </c>
      <c r="K627" s="65">
        <v>80</v>
      </c>
      <c r="L627" s="65">
        <v>208</v>
      </c>
      <c r="M627" s="61">
        <v>85</v>
      </c>
      <c r="N627" s="41">
        <f t="shared" si="252"/>
        <v>38.461500000000001</v>
      </c>
      <c r="O627" s="41">
        <f t="shared" si="254"/>
        <v>40.865400000000001</v>
      </c>
      <c r="P627" s="3">
        <v>505</v>
      </c>
      <c r="Q627" s="3">
        <v>518</v>
      </c>
      <c r="R627" s="3">
        <v>459</v>
      </c>
      <c r="S627" s="3">
        <v>434</v>
      </c>
      <c r="T627" s="75">
        <v>339</v>
      </c>
      <c r="U627" s="74">
        <f t="shared" si="255"/>
        <v>518</v>
      </c>
      <c r="V627" s="42">
        <f t="shared" si="256"/>
        <v>39.380000000000003</v>
      </c>
      <c r="W627" s="68">
        <v>188355</v>
      </c>
      <c r="X627" s="69">
        <v>111006</v>
      </c>
      <c r="Y627" s="8">
        <v>2.1342589232073661</v>
      </c>
      <c r="Z627" s="37">
        <f t="shared" si="257"/>
        <v>158.8373</v>
      </c>
      <c r="AA627" s="65">
        <f t="shared" si="258"/>
        <v>0</v>
      </c>
      <c r="AB627" s="34">
        <f t="shared" si="259"/>
        <v>0.43202299999999999</v>
      </c>
      <c r="AC627" s="34" t="str">
        <f t="shared" si="260"/>
        <v/>
      </c>
      <c r="AD627" s="65" t="str">
        <f t="shared" si="261"/>
        <v/>
      </c>
      <c r="AE627" s="65">
        <f t="shared" si="262"/>
        <v>488.53800000000001</v>
      </c>
      <c r="AF627" s="65">
        <f t="shared" si="263"/>
        <v>488.53800000000001</v>
      </c>
      <c r="AG627" s="65">
        <f t="shared" si="279"/>
        <v>0</v>
      </c>
      <c r="AH627" s="34" t="str">
        <f t="shared" si="264"/>
        <v/>
      </c>
      <c r="AI627" s="34" t="str">
        <f t="shared" si="265"/>
        <v/>
      </c>
      <c r="AJ627" s="65" t="str">
        <f t="shared" si="266"/>
        <v/>
      </c>
      <c r="AK627" s="37" t="str">
        <f t="shared" si="267"/>
        <v/>
      </c>
      <c r="AL627" s="14">
        <f t="shared" si="268"/>
        <v>488.54</v>
      </c>
      <c r="AM627" s="42">
        <f t="shared" si="269"/>
        <v>544.99</v>
      </c>
      <c r="AN627" s="60">
        <f t="shared" si="270"/>
        <v>89753</v>
      </c>
      <c r="AO627" s="43">
        <f t="shared" si="271"/>
        <v>4.6442910472681925E-2</v>
      </c>
      <c r="AP627" s="66">
        <f t="shared" si="272"/>
        <v>-726.22779106132725</v>
      </c>
      <c r="AQ627" s="18">
        <v>0</v>
      </c>
      <c r="AR627" s="66">
        <f t="shared" si="273"/>
        <v>89753</v>
      </c>
      <c r="AS627" s="38">
        <f t="shared" si="274"/>
        <v>3140</v>
      </c>
      <c r="AT627" s="38">
        <f t="shared" si="275"/>
        <v>5550.3</v>
      </c>
      <c r="AU627" s="66">
        <f t="shared" si="276"/>
        <v>102250</v>
      </c>
      <c r="AV627" s="20">
        <f t="shared" si="277"/>
        <v>102250</v>
      </c>
      <c r="AX627" s="65">
        <f t="shared" si="278"/>
        <v>1</v>
      </c>
    </row>
    <row r="628" spans="1:50" ht="15" customHeight="1">
      <c r="A628" s="2">
        <v>64</v>
      </c>
      <c r="B628" s="2">
        <v>1200</v>
      </c>
      <c r="C628" s="1" t="s">
        <v>689</v>
      </c>
      <c r="D628" s="35">
        <v>16904</v>
      </c>
      <c r="E628" s="66">
        <v>0</v>
      </c>
      <c r="F628" s="7">
        <v>86</v>
      </c>
      <c r="G628" s="66">
        <v>81</v>
      </c>
      <c r="H628" s="63">
        <v>2.3820000000000001</v>
      </c>
      <c r="I628" s="65">
        <v>2</v>
      </c>
      <c r="J628" s="73">
        <f t="shared" si="253"/>
        <v>2.47E-2</v>
      </c>
      <c r="K628" s="65">
        <v>28</v>
      </c>
      <c r="L628" s="65">
        <v>47</v>
      </c>
      <c r="M628" s="61">
        <v>12</v>
      </c>
      <c r="N628" s="41">
        <f t="shared" si="252"/>
        <v>59.5745</v>
      </c>
      <c r="O628" s="41">
        <f t="shared" si="254"/>
        <v>25.5319</v>
      </c>
      <c r="P628" s="3">
        <v>132</v>
      </c>
      <c r="Q628" s="3">
        <v>90</v>
      </c>
      <c r="R628" s="3">
        <v>87</v>
      </c>
      <c r="S628" s="3">
        <v>77</v>
      </c>
      <c r="T628" s="75">
        <v>86</v>
      </c>
      <c r="U628" s="74">
        <f t="shared" si="255"/>
        <v>132</v>
      </c>
      <c r="V628" s="42">
        <f t="shared" si="256"/>
        <v>38.64</v>
      </c>
      <c r="W628" s="68">
        <v>30297</v>
      </c>
      <c r="X628" s="69">
        <v>36011</v>
      </c>
      <c r="Y628" s="8">
        <v>1.0027420976467845</v>
      </c>
      <c r="Z628" s="37">
        <f t="shared" si="257"/>
        <v>85.764799999999994</v>
      </c>
      <c r="AA628" s="65">
        <f t="shared" si="258"/>
        <v>0</v>
      </c>
      <c r="AB628" s="34">
        <f t="shared" si="259"/>
        <v>0.43202299999999999</v>
      </c>
      <c r="AC628" s="34" t="str">
        <f t="shared" si="260"/>
        <v/>
      </c>
      <c r="AD628" s="65" t="str">
        <f t="shared" si="261"/>
        <v/>
      </c>
      <c r="AE628" s="65">
        <f t="shared" si="262"/>
        <v>410</v>
      </c>
      <c r="AF628" s="65">
        <f t="shared" si="263"/>
        <v>410</v>
      </c>
      <c r="AG628" s="65">
        <f t="shared" si="279"/>
        <v>0</v>
      </c>
      <c r="AH628" s="34" t="str">
        <f t="shared" si="264"/>
        <v/>
      </c>
      <c r="AI628" s="34" t="str">
        <f t="shared" si="265"/>
        <v/>
      </c>
      <c r="AJ628" s="65" t="str">
        <f t="shared" si="266"/>
        <v/>
      </c>
      <c r="AK628" s="37" t="str">
        <f t="shared" si="267"/>
        <v/>
      </c>
      <c r="AL628" s="14">
        <f t="shared" si="268"/>
        <v>410</v>
      </c>
      <c r="AM628" s="42">
        <f t="shared" si="269"/>
        <v>457.38</v>
      </c>
      <c r="AN628" s="60">
        <f t="shared" si="270"/>
        <v>23959</v>
      </c>
      <c r="AO628" s="43">
        <f t="shared" si="271"/>
        <v>4.6442910472681925E-2</v>
      </c>
      <c r="AP628" s="66">
        <f t="shared" si="272"/>
        <v>327.65473338477096</v>
      </c>
      <c r="AQ628" s="18">
        <v>0</v>
      </c>
      <c r="AR628" s="66">
        <f t="shared" si="273"/>
        <v>17232</v>
      </c>
      <c r="AS628" s="38">
        <f t="shared" si="274"/>
        <v>810</v>
      </c>
      <c r="AT628" s="38">
        <f t="shared" si="275"/>
        <v>1800.5500000000002</v>
      </c>
      <c r="AU628" s="66">
        <f t="shared" si="276"/>
        <v>16094</v>
      </c>
      <c r="AV628" s="20">
        <f t="shared" si="277"/>
        <v>17232</v>
      </c>
      <c r="AX628" s="65">
        <f t="shared" si="278"/>
        <v>1</v>
      </c>
    </row>
    <row r="629" spans="1:50" ht="15" customHeight="1">
      <c r="A629" s="2">
        <v>64</v>
      </c>
      <c r="B629" s="2">
        <v>1300</v>
      </c>
      <c r="C629" s="1" t="s">
        <v>782</v>
      </c>
      <c r="D629" s="35">
        <v>87617</v>
      </c>
      <c r="E629" s="66">
        <v>0</v>
      </c>
      <c r="F629" s="7">
        <v>319</v>
      </c>
      <c r="G629" s="66">
        <v>297</v>
      </c>
      <c r="H629" s="63">
        <v>2.4750000000000001</v>
      </c>
      <c r="I629" s="65">
        <v>86</v>
      </c>
      <c r="J629" s="73">
        <f t="shared" si="253"/>
        <v>0.28960000000000002</v>
      </c>
      <c r="K629" s="65">
        <v>56</v>
      </c>
      <c r="L629" s="65">
        <v>151</v>
      </c>
      <c r="M629" s="61">
        <v>70</v>
      </c>
      <c r="N629" s="41">
        <f t="shared" si="252"/>
        <v>37.086100000000002</v>
      </c>
      <c r="O629" s="41">
        <f t="shared" si="254"/>
        <v>46.357599999999998</v>
      </c>
      <c r="P629" s="3">
        <v>330</v>
      </c>
      <c r="Q629" s="3">
        <v>360</v>
      </c>
      <c r="R629" s="3">
        <v>302</v>
      </c>
      <c r="S629" s="3">
        <v>339</v>
      </c>
      <c r="T629" s="75">
        <v>319</v>
      </c>
      <c r="U629" s="74">
        <f t="shared" si="255"/>
        <v>360</v>
      </c>
      <c r="V629" s="42">
        <f t="shared" si="256"/>
        <v>17.5</v>
      </c>
      <c r="W629" s="68">
        <v>147358</v>
      </c>
      <c r="X629" s="69">
        <v>177007</v>
      </c>
      <c r="Y629" s="8">
        <v>0.40526751475296413</v>
      </c>
      <c r="Z629" s="37">
        <f t="shared" si="257"/>
        <v>787.13440000000003</v>
      </c>
      <c r="AA629" s="65">
        <f t="shared" si="258"/>
        <v>0</v>
      </c>
      <c r="AB629" s="34">
        <f t="shared" si="259"/>
        <v>0.43202299999999999</v>
      </c>
      <c r="AC629" s="34" t="str">
        <f t="shared" si="260"/>
        <v/>
      </c>
      <c r="AD629" s="65" t="str">
        <f t="shared" si="261"/>
        <v/>
      </c>
      <c r="AE629" s="65">
        <f t="shared" si="262"/>
        <v>482.29899999999998</v>
      </c>
      <c r="AF629" s="65">
        <f t="shared" si="263"/>
        <v>482.29899999999998</v>
      </c>
      <c r="AG629" s="65">
        <f t="shared" si="279"/>
        <v>0</v>
      </c>
      <c r="AH629" s="34" t="str">
        <f t="shared" si="264"/>
        <v/>
      </c>
      <c r="AI629" s="34" t="str">
        <f t="shared" si="265"/>
        <v/>
      </c>
      <c r="AJ629" s="65" t="str">
        <f t="shared" si="266"/>
        <v/>
      </c>
      <c r="AK629" s="37" t="str">
        <f t="shared" si="267"/>
        <v/>
      </c>
      <c r="AL629" s="14">
        <f t="shared" si="268"/>
        <v>482.3</v>
      </c>
      <c r="AM629" s="42">
        <f t="shared" si="269"/>
        <v>538.03</v>
      </c>
      <c r="AN629" s="60">
        <f t="shared" si="270"/>
        <v>96133</v>
      </c>
      <c r="AO629" s="43">
        <f t="shared" si="271"/>
        <v>4.6442910472681925E-2</v>
      </c>
      <c r="AP629" s="66">
        <f t="shared" si="272"/>
        <v>395.50782558535929</v>
      </c>
      <c r="AQ629" s="18">
        <v>0</v>
      </c>
      <c r="AR629" s="66">
        <f t="shared" si="273"/>
        <v>88013</v>
      </c>
      <c r="AS629" s="38">
        <f t="shared" si="274"/>
        <v>2970</v>
      </c>
      <c r="AT629" s="38">
        <f t="shared" si="275"/>
        <v>8850.35</v>
      </c>
      <c r="AU629" s="66">
        <f t="shared" si="276"/>
        <v>84647</v>
      </c>
      <c r="AV629" s="20">
        <f t="shared" si="277"/>
        <v>88013</v>
      </c>
      <c r="AX629" s="65">
        <f t="shared" si="278"/>
        <v>1</v>
      </c>
    </row>
    <row r="630" spans="1:50" ht="15" customHeight="1">
      <c r="A630" s="2">
        <v>64</v>
      </c>
      <c r="B630" s="2">
        <v>1400</v>
      </c>
      <c r="C630" s="1" t="s">
        <v>789</v>
      </c>
      <c r="D630" s="35">
        <v>231624</v>
      </c>
      <c r="E630" s="66">
        <v>0</v>
      </c>
      <c r="F630" s="7">
        <v>696</v>
      </c>
      <c r="G630" s="66">
        <v>693</v>
      </c>
      <c r="H630" s="63">
        <v>2.2599999999999998</v>
      </c>
      <c r="I630" s="65">
        <v>492</v>
      </c>
      <c r="J630" s="73">
        <f t="shared" si="253"/>
        <v>0.71</v>
      </c>
      <c r="K630" s="65">
        <v>82</v>
      </c>
      <c r="L630" s="65">
        <v>323</v>
      </c>
      <c r="M630" s="61">
        <v>113</v>
      </c>
      <c r="N630" s="41">
        <f t="shared" si="252"/>
        <v>25.386999999999997</v>
      </c>
      <c r="O630" s="41">
        <f t="shared" si="254"/>
        <v>34.984500000000004</v>
      </c>
      <c r="P630" s="3">
        <v>738</v>
      </c>
      <c r="Q630" s="3">
        <v>745</v>
      </c>
      <c r="R630" s="3">
        <v>684</v>
      </c>
      <c r="S630" s="3">
        <v>643</v>
      </c>
      <c r="T630" s="75">
        <v>696</v>
      </c>
      <c r="U630" s="74">
        <f t="shared" si="255"/>
        <v>745</v>
      </c>
      <c r="V630" s="42">
        <f t="shared" si="256"/>
        <v>6.98</v>
      </c>
      <c r="W630" s="68">
        <v>330874</v>
      </c>
      <c r="X630" s="69">
        <v>433045</v>
      </c>
      <c r="Y630" s="8">
        <v>0.85499855597786556</v>
      </c>
      <c r="Z630" s="37">
        <f t="shared" si="257"/>
        <v>814.03650000000005</v>
      </c>
      <c r="AA630" s="65">
        <f t="shared" si="258"/>
        <v>0</v>
      </c>
      <c r="AB630" s="34">
        <f t="shared" si="259"/>
        <v>0.43202299999999999</v>
      </c>
      <c r="AC630" s="34" t="str">
        <f t="shared" si="260"/>
        <v/>
      </c>
      <c r="AD630" s="65" t="str">
        <f t="shared" si="261"/>
        <v/>
      </c>
      <c r="AE630" s="65">
        <f t="shared" si="262"/>
        <v>627.63099999999997</v>
      </c>
      <c r="AF630" s="65">
        <f t="shared" si="263"/>
        <v>627.63099999999997</v>
      </c>
      <c r="AG630" s="65">
        <f t="shared" si="279"/>
        <v>0</v>
      </c>
      <c r="AH630" s="34" t="str">
        <f t="shared" si="264"/>
        <v/>
      </c>
      <c r="AI630" s="34" t="str">
        <f t="shared" si="265"/>
        <v/>
      </c>
      <c r="AJ630" s="65" t="str">
        <f t="shared" si="266"/>
        <v/>
      </c>
      <c r="AK630" s="37" t="str">
        <f t="shared" si="267"/>
        <v/>
      </c>
      <c r="AL630" s="14">
        <f t="shared" si="268"/>
        <v>627.63</v>
      </c>
      <c r="AM630" s="42">
        <f t="shared" si="269"/>
        <v>700.15</v>
      </c>
      <c r="AN630" s="60">
        <f t="shared" si="270"/>
        <v>342259</v>
      </c>
      <c r="AO630" s="43">
        <f t="shared" si="271"/>
        <v>4.6442910472681925E-2</v>
      </c>
      <c r="AP630" s="66">
        <f t="shared" si="272"/>
        <v>5138.2114001451646</v>
      </c>
      <c r="AQ630" s="18">
        <v>0</v>
      </c>
      <c r="AR630" s="66">
        <f t="shared" si="273"/>
        <v>236762</v>
      </c>
      <c r="AS630" s="38">
        <f t="shared" si="274"/>
        <v>6930</v>
      </c>
      <c r="AT630" s="38">
        <f t="shared" si="275"/>
        <v>21652.25</v>
      </c>
      <c r="AU630" s="66">
        <f t="shared" si="276"/>
        <v>224694</v>
      </c>
      <c r="AV630" s="20">
        <f t="shared" si="277"/>
        <v>236762</v>
      </c>
      <c r="AX630" s="65">
        <f t="shared" si="278"/>
        <v>1</v>
      </c>
    </row>
    <row r="631" spans="1:50" ht="15" customHeight="1">
      <c r="A631" s="2">
        <v>64</v>
      </c>
      <c r="B631" s="2">
        <v>1500</v>
      </c>
      <c r="C631" s="1" t="s">
        <v>796</v>
      </c>
      <c r="D631" s="35">
        <v>295820</v>
      </c>
      <c r="E631" s="66">
        <v>0</v>
      </c>
      <c r="F631" s="7">
        <v>871</v>
      </c>
      <c r="G631" s="66">
        <v>818</v>
      </c>
      <c r="H631" s="63">
        <v>2.6909999999999998</v>
      </c>
      <c r="I631" s="65">
        <v>85</v>
      </c>
      <c r="J631" s="73">
        <f t="shared" si="253"/>
        <v>0.10390000000000001</v>
      </c>
      <c r="K631" s="65">
        <v>111</v>
      </c>
      <c r="L631" s="65">
        <v>363</v>
      </c>
      <c r="M631" s="61">
        <v>123</v>
      </c>
      <c r="N631" s="41">
        <f t="shared" si="252"/>
        <v>30.578499999999998</v>
      </c>
      <c r="O631" s="41">
        <f t="shared" si="254"/>
        <v>33.884300000000003</v>
      </c>
      <c r="P631" s="3">
        <v>756</v>
      </c>
      <c r="Q631" s="3">
        <v>753</v>
      </c>
      <c r="R631" s="3">
        <v>625</v>
      </c>
      <c r="S631" s="3">
        <v>599</v>
      </c>
      <c r="T631" s="75">
        <v>871</v>
      </c>
      <c r="U631" s="74">
        <f t="shared" si="255"/>
        <v>871</v>
      </c>
      <c r="V631" s="42">
        <f t="shared" si="256"/>
        <v>6.08</v>
      </c>
      <c r="W631" s="68">
        <v>290757</v>
      </c>
      <c r="X631" s="69">
        <v>230006</v>
      </c>
      <c r="Y631" s="8">
        <v>1.0621466199843397</v>
      </c>
      <c r="Z631" s="37">
        <f t="shared" si="257"/>
        <v>820.03740000000005</v>
      </c>
      <c r="AA631" s="65">
        <f t="shared" si="258"/>
        <v>0</v>
      </c>
      <c r="AB631" s="34">
        <f t="shared" si="259"/>
        <v>0.43202299999999999</v>
      </c>
      <c r="AC631" s="34" t="str">
        <f t="shared" si="260"/>
        <v/>
      </c>
      <c r="AD631" s="65" t="str">
        <f t="shared" si="261"/>
        <v/>
      </c>
      <c r="AE631" s="65">
        <f t="shared" si="262"/>
        <v>673.50599999999997</v>
      </c>
      <c r="AF631" s="65">
        <f t="shared" si="263"/>
        <v>630</v>
      </c>
      <c r="AG631" s="65">
        <f t="shared" si="279"/>
        <v>0</v>
      </c>
      <c r="AH631" s="34" t="str">
        <f t="shared" si="264"/>
        <v/>
      </c>
      <c r="AI631" s="34" t="str">
        <f t="shared" si="265"/>
        <v/>
      </c>
      <c r="AJ631" s="65" t="str">
        <f t="shared" si="266"/>
        <v/>
      </c>
      <c r="AK631" s="37" t="str">
        <f t="shared" si="267"/>
        <v/>
      </c>
      <c r="AL631" s="14">
        <f t="shared" si="268"/>
        <v>630</v>
      </c>
      <c r="AM631" s="42">
        <f t="shared" si="269"/>
        <v>702.8</v>
      </c>
      <c r="AN631" s="60">
        <f t="shared" si="270"/>
        <v>449277</v>
      </c>
      <c r="AO631" s="43">
        <f t="shared" si="271"/>
        <v>4.6442910472681925E-2</v>
      </c>
      <c r="AP631" s="66">
        <f t="shared" si="272"/>
        <v>7126.98971240635</v>
      </c>
      <c r="AQ631" s="18">
        <v>0</v>
      </c>
      <c r="AR631" s="66">
        <f t="shared" si="273"/>
        <v>302947</v>
      </c>
      <c r="AS631" s="38">
        <f t="shared" si="274"/>
        <v>8180</v>
      </c>
      <c r="AT631" s="38">
        <f t="shared" si="275"/>
        <v>11500.300000000001</v>
      </c>
      <c r="AU631" s="66">
        <f t="shared" si="276"/>
        <v>287640</v>
      </c>
      <c r="AV631" s="20">
        <f t="shared" si="277"/>
        <v>302947</v>
      </c>
      <c r="AX631" s="65">
        <f t="shared" si="278"/>
        <v>1</v>
      </c>
    </row>
    <row r="632" spans="1:50" ht="15" customHeight="1">
      <c r="A632" s="2">
        <v>64</v>
      </c>
      <c r="B632" s="2">
        <v>1600</v>
      </c>
      <c r="C632" s="1" t="s">
        <v>800</v>
      </c>
      <c r="D632" s="35">
        <v>20945</v>
      </c>
      <c r="E632" s="66">
        <v>0</v>
      </c>
      <c r="F632" s="7">
        <v>84</v>
      </c>
      <c r="G632" s="66">
        <v>84</v>
      </c>
      <c r="H632" s="63">
        <v>2.1</v>
      </c>
      <c r="I632" s="65">
        <v>24</v>
      </c>
      <c r="J632" s="73">
        <f t="shared" si="253"/>
        <v>0.28570000000000001</v>
      </c>
      <c r="K632" s="65">
        <v>16</v>
      </c>
      <c r="L632" s="65">
        <v>41</v>
      </c>
      <c r="M632" s="61">
        <v>18</v>
      </c>
      <c r="N632" s="41">
        <f t="shared" si="252"/>
        <v>39.0244</v>
      </c>
      <c r="O632" s="41">
        <f t="shared" si="254"/>
        <v>43.9024</v>
      </c>
      <c r="P632" s="3">
        <v>124</v>
      </c>
      <c r="Q632" s="3">
        <v>118</v>
      </c>
      <c r="R632" s="3">
        <v>103</v>
      </c>
      <c r="S632" s="3">
        <v>103</v>
      </c>
      <c r="T632" s="75">
        <v>84</v>
      </c>
      <c r="U632" s="74">
        <f t="shared" si="255"/>
        <v>124</v>
      </c>
      <c r="V632" s="42">
        <f t="shared" si="256"/>
        <v>32.26</v>
      </c>
      <c r="W632" s="68">
        <v>27647</v>
      </c>
      <c r="X632" s="69">
        <v>39176</v>
      </c>
      <c r="Y632" s="8">
        <v>0.26059618809044677</v>
      </c>
      <c r="Z632" s="37">
        <f t="shared" si="257"/>
        <v>322.33780000000002</v>
      </c>
      <c r="AA632" s="65">
        <f t="shared" si="258"/>
        <v>0</v>
      </c>
      <c r="AB632" s="34">
        <f t="shared" si="259"/>
        <v>0.43202299999999999</v>
      </c>
      <c r="AC632" s="34" t="str">
        <f t="shared" si="260"/>
        <v/>
      </c>
      <c r="AD632" s="65" t="str">
        <f t="shared" si="261"/>
        <v/>
      </c>
      <c r="AE632" s="65">
        <f t="shared" si="262"/>
        <v>410</v>
      </c>
      <c r="AF632" s="65">
        <f t="shared" si="263"/>
        <v>410</v>
      </c>
      <c r="AG632" s="65">
        <f t="shared" si="279"/>
        <v>0</v>
      </c>
      <c r="AH632" s="34" t="str">
        <f t="shared" si="264"/>
        <v/>
      </c>
      <c r="AI632" s="34" t="str">
        <f t="shared" si="265"/>
        <v/>
      </c>
      <c r="AJ632" s="65" t="str">
        <f t="shared" si="266"/>
        <v/>
      </c>
      <c r="AK632" s="37" t="str">
        <f t="shared" si="267"/>
        <v/>
      </c>
      <c r="AL632" s="14">
        <f t="shared" si="268"/>
        <v>410</v>
      </c>
      <c r="AM632" s="42">
        <f t="shared" si="269"/>
        <v>457.38</v>
      </c>
      <c r="AN632" s="60">
        <f t="shared" si="270"/>
        <v>26476</v>
      </c>
      <c r="AO632" s="43">
        <f t="shared" si="271"/>
        <v>4.6442910472681925E-2</v>
      </c>
      <c r="AP632" s="66">
        <f t="shared" si="272"/>
        <v>256.87573782440376</v>
      </c>
      <c r="AQ632" s="18">
        <v>0</v>
      </c>
      <c r="AR632" s="66">
        <f t="shared" si="273"/>
        <v>21202</v>
      </c>
      <c r="AS632" s="38">
        <f t="shared" si="274"/>
        <v>840</v>
      </c>
      <c r="AT632" s="38">
        <f t="shared" si="275"/>
        <v>1958.8000000000002</v>
      </c>
      <c r="AU632" s="66">
        <f t="shared" si="276"/>
        <v>20105</v>
      </c>
      <c r="AV632" s="20">
        <f t="shared" si="277"/>
        <v>21202</v>
      </c>
      <c r="AX632" s="65">
        <f t="shared" si="278"/>
        <v>1</v>
      </c>
    </row>
    <row r="633" spans="1:50" ht="15" customHeight="1">
      <c r="A633" s="2">
        <v>65</v>
      </c>
      <c r="B633" s="2">
        <v>100</v>
      </c>
      <c r="C633" s="1" t="s">
        <v>69</v>
      </c>
      <c r="D633" s="35">
        <v>403475</v>
      </c>
      <c r="E633" s="66">
        <v>0</v>
      </c>
      <c r="F633" s="7">
        <v>1042</v>
      </c>
      <c r="G633" s="66">
        <v>989</v>
      </c>
      <c r="H633" s="63">
        <v>2.0419999999999998</v>
      </c>
      <c r="I633" s="65">
        <v>352</v>
      </c>
      <c r="J633" s="73">
        <f t="shared" si="253"/>
        <v>0.35589999999999999</v>
      </c>
      <c r="K633" s="65">
        <v>152</v>
      </c>
      <c r="L633" s="65">
        <v>529</v>
      </c>
      <c r="M633" s="61">
        <v>179</v>
      </c>
      <c r="N633" s="41">
        <f t="shared" si="252"/>
        <v>28.733499999999999</v>
      </c>
      <c r="O633" s="41">
        <f t="shared" si="254"/>
        <v>33.837400000000002</v>
      </c>
      <c r="P633" s="3">
        <v>1309</v>
      </c>
      <c r="Q633" s="3">
        <v>1372</v>
      </c>
      <c r="R633" s="3">
        <v>1326</v>
      </c>
      <c r="S633" s="3">
        <v>1195</v>
      </c>
      <c r="T633" s="74">
        <v>1042</v>
      </c>
      <c r="U633" s="74">
        <f t="shared" si="255"/>
        <v>1372</v>
      </c>
      <c r="V633" s="42">
        <f t="shared" si="256"/>
        <v>27.92</v>
      </c>
      <c r="W633" s="68">
        <v>475254</v>
      </c>
      <c r="X633" s="69">
        <v>541213</v>
      </c>
      <c r="Y633" s="8">
        <v>1.5328082601154909</v>
      </c>
      <c r="Z633" s="37">
        <f t="shared" si="257"/>
        <v>679.798</v>
      </c>
      <c r="AA633" s="65">
        <f t="shared" si="258"/>
        <v>0</v>
      </c>
      <c r="AB633" s="34">
        <f t="shared" si="259"/>
        <v>0.43202299999999999</v>
      </c>
      <c r="AC633" s="34" t="str">
        <f t="shared" si="260"/>
        <v/>
      </c>
      <c r="AD633" s="65" t="str">
        <f t="shared" si="261"/>
        <v/>
      </c>
      <c r="AE633" s="65">
        <f t="shared" si="262"/>
        <v>736.26299999999992</v>
      </c>
      <c r="AF633" s="65">
        <f t="shared" si="263"/>
        <v>630</v>
      </c>
      <c r="AG633" s="65">
        <f t="shared" si="279"/>
        <v>0</v>
      </c>
      <c r="AH633" s="34" t="str">
        <f t="shared" si="264"/>
        <v/>
      </c>
      <c r="AI633" s="34" t="str">
        <f t="shared" si="265"/>
        <v/>
      </c>
      <c r="AJ633" s="65" t="str">
        <f t="shared" si="266"/>
        <v/>
      </c>
      <c r="AK633" s="37" t="str">
        <f t="shared" si="267"/>
        <v/>
      </c>
      <c r="AL633" s="14">
        <f t="shared" si="268"/>
        <v>630</v>
      </c>
      <c r="AM633" s="42">
        <f t="shared" si="269"/>
        <v>702.8</v>
      </c>
      <c r="AN633" s="60">
        <f t="shared" si="270"/>
        <v>489749</v>
      </c>
      <c r="AO633" s="43">
        <f t="shared" si="271"/>
        <v>4.6442910472681925E-2</v>
      </c>
      <c r="AP633" s="66">
        <f t="shared" si="272"/>
        <v>4006.8156581201606</v>
      </c>
      <c r="AQ633" s="18">
        <v>0</v>
      </c>
      <c r="AR633" s="66">
        <f t="shared" si="273"/>
        <v>407482</v>
      </c>
      <c r="AS633" s="38">
        <f t="shared" si="274"/>
        <v>9890</v>
      </c>
      <c r="AT633" s="38">
        <f t="shared" si="275"/>
        <v>27060.65</v>
      </c>
      <c r="AU633" s="66">
        <f t="shared" si="276"/>
        <v>393585</v>
      </c>
      <c r="AV633" s="20">
        <f t="shared" si="277"/>
        <v>407482</v>
      </c>
      <c r="AX633" s="65">
        <f t="shared" si="278"/>
        <v>1</v>
      </c>
    </row>
    <row r="634" spans="1:50" ht="15" customHeight="1">
      <c r="A634" s="2">
        <v>65</v>
      </c>
      <c r="B634" s="2">
        <v>200</v>
      </c>
      <c r="C634" s="1" t="s">
        <v>106</v>
      </c>
      <c r="D634" s="35">
        <v>238972</v>
      </c>
      <c r="E634" s="66">
        <v>0</v>
      </c>
      <c r="F634" s="7">
        <v>733</v>
      </c>
      <c r="G634" s="66">
        <v>674</v>
      </c>
      <c r="H634" s="63">
        <v>2.2930000000000001</v>
      </c>
      <c r="I634" s="65">
        <v>420</v>
      </c>
      <c r="J634" s="73">
        <f t="shared" si="253"/>
        <v>0.62309999999999999</v>
      </c>
      <c r="K634" s="65">
        <v>68</v>
      </c>
      <c r="L634" s="65">
        <v>314</v>
      </c>
      <c r="M634" s="61">
        <v>118</v>
      </c>
      <c r="N634" s="41">
        <f t="shared" si="252"/>
        <v>21.656100000000002</v>
      </c>
      <c r="O634" s="41">
        <f t="shared" si="254"/>
        <v>37.579599999999999</v>
      </c>
      <c r="P634" s="3">
        <v>758</v>
      </c>
      <c r="Q634" s="3">
        <v>782</v>
      </c>
      <c r="R634" s="3">
        <v>734</v>
      </c>
      <c r="S634" s="3">
        <v>768</v>
      </c>
      <c r="T634" s="75">
        <v>733</v>
      </c>
      <c r="U634" s="74">
        <f t="shared" si="255"/>
        <v>782</v>
      </c>
      <c r="V634" s="42">
        <f t="shared" si="256"/>
        <v>13.81</v>
      </c>
      <c r="W634" s="68">
        <v>321569</v>
      </c>
      <c r="X634" s="69">
        <v>571276</v>
      </c>
      <c r="Y634" s="8">
        <v>0.67678653337389982</v>
      </c>
      <c r="Z634" s="37">
        <f t="shared" si="257"/>
        <v>1083.0594000000001</v>
      </c>
      <c r="AA634" s="65">
        <f t="shared" si="258"/>
        <v>0</v>
      </c>
      <c r="AB634" s="34">
        <f t="shared" si="259"/>
        <v>0.43202299999999999</v>
      </c>
      <c r="AC634" s="34" t="str">
        <f t="shared" si="260"/>
        <v/>
      </c>
      <c r="AD634" s="65" t="str">
        <f t="shared" si="261"/>
        <v/>
      </c>
      <c r="AE634" s="65">
        <f t="shared" si="262"/>
        <v>620.65800000000002</v>
      </c>
      <c r="AF634" s="65">
        <f t="shared" si="263"/>
        <v>620.65800000000002</v>
      </c>
      <c r="AG634" s="65">
        <f t="shared" si="279"/>
        <v>0</v>
      </c>
      <c r="AH634" s="34" t="str">
        <f t="shared" si="264"/>
        <v/>
      </c>
      <c r="AI634" s="34" t="str">
        <f t="shared" si="265"/>
        <v/>
      </c>
      <c r="AJ634" s="65" t="str">
        <f t="shared" si="266"/>
        <v/>
      </c>
      <c r="AK634" s="37" t="str">
        <f t="shared" si="267"/>
        <v/>
      </c>
      <c r="AL634" s="14">
        <f t="shared" si="268"/>
        <v>620.66</v>
      </c>
      <c r="AM634" s="42">
        <f t="shared" si="269"/>
        <v>692.38</v>
      </c>
      <c r="AN634" s="60">
        <f t="shared" si="270"/>
        <v>327739</v>
      </c>
      <c r="AO634" s="43">
        <f t="shared" si="271"/>
        <v>4.6442910472681925E-2</v>
      </c>
      <c r="AP634" s="66">
        <f t="shared" si="272"/>
        <v>4122.5978339285566</v>
      </c>
      <c r="AQ634" s="18">
        <v>0</v>
      </c>
      <c r="AR634" s="66">
        <f t="shared" si="273"/>
        <v>243095</v>
      </c>
      <c r="AS634" s="38">
        <f t="shared" si="274"/>
        <v>6740</v>
      </c>
      <c r="AT634" s="38">
        <f t="shared" si="275"/>
        <v>28563.800000000003</v>
      </c>
      <c r="AU634" s="66">
        <f t="shared" si="276"/>
        <v>232232</v>
      </c>
      <c r="AV634" s="20">
        <f t="shared" si="277"/>
        <v>243095</v>
      </c>
      <c r="AX634" s="65">
        <f t="shared" si="278"/>
        <v>1</v>
      </c>
    </row>
    <row r="635" spans="1:50" ht="15" customHeight="1">
      <c r="A635" s="2">
        <v>65</v>
      </c>
      <c r="B635" s="2">
        <v>300</v>
      </c>
      <c r="C635" s="1" t="s">
        <v>183</v>
      </c>
      <c r="D635" s="35">
        <v>151464</v>
      </c>
      <c r="E635" s="66">
        <v>0</v>
      </c>
      <c r="F635" s="7">
        <v>505</v>
      </c>
      <c r="G635" s="66">
        <v>461</v>
      </c>
      <c r="H635" s="63">
        <v>2.3759999999999999</v>
      </c>
      <c r="I635" s="65">
        <v>66</v>
      </c>
      <c r="J635" s="73">
        <f t="shared" si="253"/>
        <v>0.14319999999999999</v>
      </c>
      <c r="K635" s="65">
        <v>85</v>
      </c>
      <c r="L635" s="65">
        <v>225</v>
      </c>
      <c r="M635" s="61">
        <v>101</v>
      </c>
      <c r="N635" s="41">
        <f t="shared" si="252"/>
        <v>37.777799999999999</v>
      </c>
      <c r="O635" s="41">
        <f t="shared" si="254"/>
        <v>44.8889</v>
      </c>
      <c r="P635" s="3">
        <v>497</v>
      </c>
      <c r="Q635" s="3">
        <v>590</v>
      </c>
      <c r="R635" s="3">
        <v>562</v>
      </c>
      <c r="S635" s="3">
        <v>529</v>
      </c>
      <c r="T635" s="75">
        <v>505</v>
      </c>
      <c r="U635" s="74">
        <f t="shared" si="255"/>
        <v>590</v>
      </c>
      <c r="V635" s="42">
        <f t="shared" si="256"/>
        <v>21.86</v>
      </c>
      <c r="W635" s="68">
        <v>255744</v>
      </c>
      <c r="X635" s="69">
        <v>324508</v>
      </c>
      <c r="Y635" s="8">
        <v>0.46881800224557024</v>
      </c>
      <c r="Z635" s="37">
        <f t="shared" si="257"/>
        <v>1077.1771000000001</v>
      </c>
      <c r="AA635" s="65">
        <f t="shared" si="258"/>
        <v>0</v>
      </c>
      <c r="AB635" s="34">
        <f t="shared" si="259"/>
        <v>0.43202299999999999</v>
      </c>
      <c r="AC635" s="34" t="str">
        <f t="shared" si="260"/>
        <v/>
      </c>
      <c r="AD635" s="65" t="str">
        <f t="shared" si="261"/>
        <v/>
      </c>
      <c r="AE635" s="65">
        <f t="shared" si="262"/>
        <v>542.48699999999997</v>
      </c>
      <c r="AF635" s="65">
        <f t="shared" si="263"/>
        <v>542.48699999999997</v>
      </c>
      <c r="AG635" s="65">
        <f t="shared" si="279"/>
        <v>0</v>
      </c>
      <c r="AH635" s="34" t="str">
        <f t="shared" si="264"/>
        <v/>
      </c>
      <c r="AI635" s="34" t="str">
        <f t="shared" si="265"/>
        <v/>
      </c>
      <c r="AJ635" s="65" t="str">
        <f t="shared" si="266"/>
        <v/>
      </c>
      <c r="AK635" s="37" t="str">
        <f t="shared" si="267"/>
        <v/>
      </c>
      <c r="AL635" s="14">
        <f t="shared" si="268"/>
        <v>542.49</v>
      </c>
      <c r="AM635" s="42">
        <f t="shared" si="269"/>
        <v>605.17999999999995</v>
      </c>
      <c r="AN635" s="60">
        <f t="shared" si="270"/>
        <v>168501</v>
      </c>
      <c r="AO635" s="43">
        <f t="shared" si="271"/>
        <v>4.6442910472681925E-2</v>
      </c>
      <c r="AP635" s="66">
        <f t="shared" si="272"/>
        <v>791.24786572308199</v>
      </c>
      <c r="AQ635" s="18">
        <v>0</v>
      </c>
      <c r="AR635" s="66">
        <f t="shared" si="273"/>
        <v>152255</v>
      </c>
      <c r="AS635" s="38">
        <f t="shared" si="274"/>
        <v>4610</v>
      </c>
      <c r="AT635" s="38">
        <f t="shared" si="275"/>
        <v>16225.400000000001</v>
      </c>
      <c r="AU635" s="66">
        <f t="shared" si="276"/>
        <v>146854</v>
      </c>
      <c r="AV635" s="20">
        <f t="shared" si="277"/>
        <v>152255</v>
      </c>
      <c r="AX635" s="65">
        <f t="shared" si="278"/>
        <v>1</v>
      </c>
    </row>
    <row r="636" spans="1:50" ht="15" customHeight="1">
      <c r="A636" s="2">
        <v>65</v>
      </c>
      <c r="B636" s="2">
        <v>400</v>
      </c>
      <c r="C636" s="1" t="s">
        <v>253</v>
      </c>
      <c r="D636" s="35">
        <v>472734</v>
      </c>
      <c r="E636" s="66">
        <v>0</v>
      </c>
      <c r="F636" s="7">
        <v>1235</v>
      </c>
      <c r="G636" s="66">
        <v>1152</v>
      </c>
      <c r="H636" s="63">
        <v>2.21</v>
      </c>
      <c r="I636" s="65">
        <v>323</v>
      </c>
      <c r="J636" s="73">
        <f t="shared" si="253"/>
        <v>0.28039999999999998</v>
      </c>
      <c r="K636" s="65">
        <v>165</v>
      </c>
      <c r="L636" s="65">
        <v>555</v>
      </c>
      <c r="M636" s="61">
        <v>223</v>
      </c>
      <c r="N636" s="41">
        <f t="shared" si="252"/>
        <v>29.729699999999998</v>
      </c>
      <c r="O636" s="41">
        <f t="shared" si="254"/>
        <v>40.180199999999999</v>
      </c>
      <c r="P636" s="3">
        <v>1432</v>
      </c>
      <c r="Q636" s="3">
        <v>1405</v>
      </c>
      <c r="R636" s="3">
        <v>1276</v>
      </c>
      <c r="S636" s="3">
        <v>1295</v>
      </c>
      <c r="T636" s="74">
        <v>1235</v>
      </c>
      <c r="U636" s="74">
        <f t="shared" si="255"/>
        <v>1432</v>
      </c>
      <c r="V636" s="42">
        <f t="shared" si="256"/>
        <v>19.55</v>
      </c>
      <c r="W636" s="68">
        <v>385950</v>
      </c>
      <c r="X636" s="69">
        <v>500017</v>
      </c>
      <c r="Y636" s="8">
        <v>1.3042485138927284</v>
      </c>
      <c r="Z636" s="37">
        <f t="shared" si="257"/>
        <v>946.90539999999999</v>
      </c>
      <c r="AA636" s="65">
        <f t="shared" si="258"/>
        <v>0</v>
      </c>
      <c r="AB636" s="34">
        <f t="shared" si="259"/>
        <v>0.43202299999999999</v>
      </c>
      <c r="AC636" s="34" t="str">
        <f t="shared" si="260"/>
        <v/>
      </c>
      <c r="AD636" s="65" t="str">
        <f t="shared" si="261"/>
        <v/>
      </c>
      <c r="AE636" s="65">
        <f t="shared" si="262"/>
        <v>796.08400000000006</v>
      </c>
      <c r="AF636" s="65">
        <f t="shared" si="263"/>
        <v>630</v>
      </c>
      <c r="AG636" s="65">
        <f t="shared" si="279"/>
        <v>0</v>
      </c>
      <c r="AH636" s="34" t="str">
        <f t="shared" si="264"/>
        <v/>
      </c>
      <c r="AI636" s="34" t="str">
        <f t="shared" si="265"/>
        <v/>
      </c>
      <c r="AJ636" s="65" t="str">
        <f t="shared" si="266"/>
        <v/>
      </c>
      <c r="AK636" s="37" t="str">
        <f t="shared" si="267"/>
        <v/>
      </c>
      <c r="AL636" s="14">
        <f t="shared" si="268"/>
        <v>630</v>
      </c>
      <c r="AM636" s="42">
        <f t="shared" si="269"/>
        <v>702.8</v>
      </c>
      <c r="AN636" s="60">
        <f t="shared" si="270"/>
        <v>642886</v>
      </c>
      <c r="AO636" s="43">
        <f t="shared" si="271"/>
        <v>4.6442910472681925E-2</v>
      </c>
      <c r="AP636" s="66">
        <f t="shared" si="272"/>
        <v>7902.354102747775</v>
      </c>
      <c r="AQ636" s="18">
        <v>0</v>
      </c>
      <c r="AR636" s="66">
        <f t="shared" si="273"/>
        <v>480636</v>
      </c>
      <c r="AS636" s="38">
        <f t="shared" si="274"/>
        <v>11520</v>
      </c>
      <c r="AT636" s="38">
        <f t="shared" si="275"/>
        <v>25000.850000000002</v>
      </c>
      <c r="AU636" s="66">
        <f t="shared" si="276"/>
        <v>461214</v>
      </c>
      <c r="AV636" s="20">
        <f t="shared" si="277"/>
        <v>480636</v>
      </c>
      <c r="AX636" s="65">
        <f t="shared" si="278"/>
        <v>1</v>
      </c>
    </row>
    <row r="637" spans="1:50" ht="15" customHeight="1">
      <c r="A637" s="2">
        <v>65</v>
      </c>
      <c r="B637" s="2">
        <v>500</v>
      </c>
      <c r="C637" s="1" t="s">
        <v>277</v>
      </c>
      <c r="D637" s="35">
        <v>166483</v>
      </c>
      <c r="E637" s="66">
        <v>0</v>
      </c>
      <c r="F637" s="7">
        <v>510</v>
      </c>
      <c r="G637" s="66">
        <v>474</v>
      </c>
      <c r="H637" s="63">
        <v>2.1949999999999998</v>
      </c>
      <c r="I637" s="65">
        <v>155</v>
      </c>
      <c r="J637" s="73">
        <f t="shared" si="253"/>
        <v>0.32700000000000001</v>
      </c>
      <c r="K637" s="65">
        <v>72</v>
      </c>
      <c r="L637" s="65">
        <v>223</v>
      </c>
      <c r="M637" s="61">
        <v>75</v>
      </c>
      <c r="N637" s="41">
        <f t="shared" si="252"/>
        <v>32.286999999999999</v>
      </c>
      <c r="O637" s="41">
        <f t="shared" si="254"/>
        <v>33.632300000000001</v>
      </c>
      <c r="P637" s="3">
        <v>557</v>
      </c>
      <c r="Q637" s="3">
        <v>512</v>
      </c>
      <c r="R637" s="3">
        <v>441</v>
      </c>
      <c r="S637" s="3">
        <v>498</v>
      </c>
      <c r="T637" s="75">
        <v>510</v>
      </c>
      <c r="U637" s="74">
        <f t="shared" si="255"/>
        <v>557</v>
      </c>
      <c r="V637" s="42">
        <f t="shared" si="256"/>
        <v>14.9</v>
      </c>
      <c r="W637" s="68">
        <v>132609</v>
      </c>
      <c r="X637" s="69">
        <v>171771</v>
      </c>
      <c r="Y637" s="8">
        <v>1.0843281899375596</v>
      </c>
      <c r="Z637" s="37">
        <f t="shared" si="257"/>
        <v>470.33730000000003</v>
      </c>
      <c r="AA637" s="65">
        <f t="shared" si="258"/>
        <v>0</v>
      </c>
      <c r="AB637" s="34">
        <f t="shared" si="259"/>
        <v>0.43202299999999999</v>
      </c>
      <c r="AC637" s="34" t="str">
        <f t="shared" si="260"/>
        <v/>
      </c>
      <c r="AD637" s="65" t="str">
        <f t="shared" si="261"/>
        <v/>
      </c>
      <c r="AE637" s="65">
        <f t="shared" si="262"/>
        <v>547.25800000000004</v>
      </c>
      <c r="AF637" s="65">
        <f t="shared" si="263"/>
        <v>547.25800000000004</v>
      </c>
      <c r="AG637" s="65">
        <f t="shared" si="279"/>
        <v>0</v>
      </c>
      <c r="AH637" s="34" t="str">
        <f t="shared" si="264"/>
        <v/>
      </c>
      <c r="AI637" s="34" t="str">
        <f t="shared" si="265"/>
        <v/>
      </c>
      <c r="AJ637" s="65" t="str">
        <f t="shared" si="266"/>
        <v/>
      </c>
      <c r="AK637" s="37" t="str">
        <f t="shared" si="267"/>
        <v/>
      </c>
      <c r="AL637" s="14">
        <f t="shared" si="268"/>
        <v>547.26</v>
      </c>
      <c r="AM637" s="42">
        <f t="shared" si="269"/>
        <v>610.5</v>
      </c>
      <c r="AN637" s="60">
        <f t="shared" si="270"/>
        <v>232087</v>
      </c>
      <c r="AO637" s="43">
        <f t="shared" si="271"/>
        <v>4.6442910472681925E-2</v>
      </c>
      <c r="AP637" s="66">
        <f t="shared" si="272"/>
        <v>3046.8406986498248</v>
      </c>
      <c r="AQ637" s="18">
        <v>0</v>
      </c>
      <c r="AR637" s="66">
        <f t="shared" si="273"/>
        <v>169530</v>
      </c>
      <c r="AS637" s="38">
        <f t="shared" si="274"/>
        <v>4740</v>
      </c>
      <c r="AT637" s="38">
        <f t="shared" si="275"/>
        <v>8588.5500000000011</v>
      </c>
      <c r="AU637" s="66">
        <f t="shared" si="276"/>
        <v>161743</v>
      </c>
      <c r="AV637" s="20">
        <f t="shared" si="277"/>
        <v>169530</v>
      </c>
      <c r="AX637" s="65">
        <f t="shared" si="278"/>
        <v>1</v>
      </c>
    </row>
    <row r="638" spans="1:50" ht="15" customHeight="1">
      <c r="A638" s="2">
        <v>65</v>
      </c>
      <c r="B638" s="2">
        <v>600</v>
      </c>
      <c r="C638" s="1" t="s">
        <v>349</v>
      </c>
      <c r="D638" s="35">
        <v>372874</v>
      </c>
      <c r="E638" s="66">
        <v>0</v>
      </c>
      <c r="F638" s="7">
        <v>1151</v>
      </c>
      <c r="G638" s="66">
        <v>1076</v>
      </c>
      <c r="H638" s="63">
        <v>2.181</v>
      </c>
      <c r="I638" s="65">
        <v>439</v>
      </c>
      <c r="J638" s="73">
        <f t="shared" si="253"/>
        <v>0.40799999999999997</v>
      </c>
      <c r="K638" s="65">
        <v>204</v>
      </c>
      <c r="L638" s="65">
        <v>602</v>
      </c>
      <c r="M638" s="61">
        <v>174</v>
      </c>
      <c r="N638" s="41">
        <f t="shared" si="252"/>
        <v>33.887</v>
      </c>
      <c r="O638" s="41">
        <f t="shared" si="254"/>
        <v>28.903700000000001</v>
      </c>
      <c r="P638" s="3">
        <v>1178</v>
      </c>
      <c r="Q638" s="3">
        <v>1252</v>
      </c>
      <c r="R638" s="3">
        <v>1145</v>
      </c>
      <c r="S638" s="3">
        <v>1166</v>
      </c>
      <c r="T638" s="74">
        <v>1151</v>
      </c>
      <c r="U638" s="74">
        <f t="shared" si="255"/>
        <v>1252</v>
      </c>
      <c r="V638" s="42">
        <f t="shared" si="256"/>
        <v>14.06</v>
      </c>
      <c r="W638" s="68">
        <v>465013</v>
      </c>
      <c r="X638" s="69">
        <v>736615</v>
      </c>
      <c r="Y638" s="8">
        <v>1.5546276662285694</v>
      </c>
      <c r="Z638" s="37">
        <f t="shared" si="257"/>
        <v>740.37019999999995</v>
      </c>
      <c r="AA638" s="65">
        <f t="shared" si="258"/>
        <v>0</v>
      </c>
      <c r="AB638" s="34">
        <f t="shared" si="259"/>
        <v>0.43202299999999999</v>
      </c>
      <c r="AC638" s="34" t="str">
        <f t="shared" si="260"/>
        <v/>
      </c>
      <c r="AD638" s="65" t="str">
        <f t="shared" si="261"/>
        <v/>
      </c>
      <c r="AE638" s="65">
        <f t="shared" si="262"/>
        <v>768.19200000000001</v>
      </c>
      <c r="AF638" s="65">
        <f t="shared" si="263"/>
        <v>630</v>
      </c>
      <c r="AG638" s="65">
        <f t="shared" si="279"/>
        <v>0</v>
      </c>
      <c r="AH638" s="34" t="str">
        <f t="shared" si="264"/>
        <v/>
      </c>
      <c r="AI638" s="34" t="str">
        <f t="shared" si="265"/>
        <v/>
      </c>
      <c r="AJ638" s="65" t="str">
        <f t="shared" si="266"/>
        <v/>
      </c>
      <c r="AK638" s="37" t="str">
        <f t="shared" si="267"/>
        <v/>
      </c>
      <c r="AL638" s="14">
        <f t="shared" si="268"/>
        <v>630</v>
      </c>
      <c r="AM638" s="42">
        <f t="shared" si="269"/>
        <v>702.8</v>
      </c>
      <c r="AN638" s="60">
        <f t="shared" si="270"/>
        <v>555316</v>
      </c>
      <c r="AO638" s="43">
        <f t="shared" si="271"/>
        <v>4.6442910472681925E-2</v>
      </c>
      <c r="AP638" s="66">
        <f t="shared" si="272"/>
        <v>8473.137472457036</v>
      </c>
      <c r="AQ638" s="18">
        <v>0</v>
      </c>
      <c r="AR638" s="66">
        <f t="shared" si="273"/>
        <v>381347</v>
      </c>
      <c r="AS638" s="38">
        <f t="shared" si="274"/>
        <v>10760</v>
      </c>
      <c r="AT638" s="38">
        <f t="shared" si="275"/>
        <v>36830.75</v>
      </c>
      <c r="AU638" s="66">
        <f t="shared" si="276"/>
        <v>362114</v>
      </c>
      <c r="AV638" s="20">
        <f t="shared" si="277"/>
        <v>381347</v>
      </c>
      <c r="AX638" s="65">
        <f t="shared" si="278"/>
        <v>1</v>
      </c>
    </row>
    <row r="639" spans="1:50" ht="15" customHeight="1">
      <c r="A639" s="2">
        <v>65</v>
      </c>
      <c r="B639" s="2">
        <v>700</v>
      </c>
      <c r="C639" s="1" t="s">
        <v>540</v>
      </c>
      <c r="D639" s="35">
        <v>141349</v>
      </c>
      <c r="E639" s="66">
        <v>0</v>
      </c>
      <c r="F639" s="7">
        <v>411</v>
      </c>
      <c r="G639" s="66">
        <v>371</v>
      </c>
      <c r="H639" s="63">
        <v>2.073</v>
      </c>
      <c r="I639" s="65">
        <v>680</v>
      </c>
      <c r="J639" s="73">
        <f t="shared" si="253"/>
        <v>1.8329</v>
      </c>
      <c r="K639" s="65">
        <v>94</v>
      </c>
      <c r="L639" s="65">
        <v>209</v>
      </c>
      <c r="M639" s="61">
        <v>48</v>
      </c>
      <c r="N639" s="41">
        <f t="shared" si="252"/>
        <v>44.976100000000002</v>
      </c>
      <c r="O639" s="41">
        <f t="shared" si="254"/>
        <v>22.9665</v>
      </c>
      <c r="P639" s="3">
        <v>591</v>
      </c>
      <c r="Q639" s="3">
        <v>549</v>
      </c>
      <c r="R639" s="3">
        <v>448</v>
      </c>
      <c r="S639" s="3">
        <v>442</v>
      </c>
      <c r="T639" s="75">
        <v>411</v>
      </c>
      <c r="U639" s="74">
        <f t="shared" si="255"/>
        <v>591</v>
      </c>
      <c r="V639" s="42">
        <f t="shared" si="256"/>
        <v>37.229999999999997</v>
      </c>
      <c r="W639" s="68">
        <v>113787</v>
      </c>
      <c r="X639" s="69">
        <v>191363</v>
      </c>
      <c r="Y639" s="8">
        <v>1.2242496876433404</v>
      </c>
      <c r="Z639" s="37">
        <f t="shared" si="257"/>
        <v>335.7158</v>
      </c>
      <c r="AA639" s="65">
        <f t="shared" si="258"/>
        <v>0</v>
      </c>
      <c r="AB639" s="34">
        <f t="shared" si="259"/>
        <v>0.43202299999999999</v>
      </c>
      <c r="AC639" s="34" t="str">
        <f t="shared" si="260"/>
        <v/>
      </c>
      <c r="AD639" s="65" t="str">
        <f t="shared" si="261"/>
        <v/>
      </c>
      <c r="AE639" s="65">
        <f t="shared" si="262"/>
        <v>509.45699999999999</v>
      </c>
      <c r="AF639" s="65">
        <f t="shared" si="263"/>
        <v>509.45699999999999</v>
      </c>
      <c r="AG639" s="65">
        <f t="shared" si="279"/>
        <v>0</v>
      </c>
      <c r="AH639" s="34" t="str">
        <f t="shared" si="264"/>
        <v/>
      </c>
      <c r="AI639" s="34" t="str">
        <f t="shared" si="265"/>
        <v/>
      </c>
      <c r="AJ639" s="65" t="str">
        <f t="shared" si="266"/>
        <v/>
      </c>
      <c r="AK639" s="37" t="str">
        <f t="shared" si="267"/>
        <v/>
      </c>
      <c r="AL639" s="14">
        <f t="shared" si="268"/>
        <v>509.46</v>
      </c>
      <c r="AM639" s="42">
        <f t="shared" si="269"/>
        <v>568.33000000000004</v>
      </c>
      <c r="AN639" s="60">
        <f t="shared" si="270"/>
        <v>161692</v>
      </c>
      <c r="AO639" s="43">
        <f t="shared" si="271"/>
        <v>4.6442910472681925E-2</v>
      </c>
      <c r="AP639" s="66">
        <f t="shared" si="272"/>
        <v>944.78812774576841</v>
      </c>
      <c r="AQ639" s="18">
        <v>0</v>
      </c>
      <c r="AR639" s="66">
        <f t="shared" si="273"/>
        <v>142294</v>
      </c>
      <c r="AS639" s="38">
        <f t="shared" si="274"/>
        <v>3710</v>
      </c>
      <c r="AT639" s="38">
        <f t="shared" si="275"/>
        <v>9568.15</v>
      </c>
      <c r="AU639" s="66">
        <f t="shared" si="276"/>
        <v>137639</v>
      </c>
      <c r="AV639" s="20">
        <f t="shared" si="277"/>
        <v>142294</v>
      </c>
      <c r="AX639" s="65">
        <f t="shared" si="278"/>
        <v>1</v>
      </c>
    </row>
    <row r="640" spans="1:50" ht="15" customHeight="1">
      <c r="A640" s="2">
        <v>65</v>
      </c>
      <c r="B640" s="2">
        <v>800</v>
      </c>
      <c r="C640" s="1" t="s">
        <v>590</v>
      </c>
      <c r="D640" s="35">
        <v>824619</v>
      </c>
      <c r="E640" s="66">
        <v>0</v>
      </c>
      <c r="F640" s="7">
        <v>2484</v>
      </c>
      <c r="G640" s="66">
        <v>2439</v>
      </c>
      <c r="H640" s="63">
        <v>2.1800000000000002</v>
      </c>
      <c r="I640" s="65">
        <v>1385</v>
      </c>
      <c r="J640" s="73">
        <f t="shared" si="253"/>
        <v>0.56789999999999996</v>
      </c>
      <c r="K640" s="65">
        <v>245</v>
      </c>
      <c r="L640" s="65">
        <v>1161</v>
      </c>
      <c r="M640" s="61">
        <v>395</v>
      </c>
      <c r="N640" s="41">
        <f t="shared" si="252"/>
        <v>21.102499999999999</v>
      </c>
      <c r="O640" s="41">
        <f t="shared" si="254"/>
        <v>34.022400000000005</v>
      </c>
      <c r="P640" s="3">
        <v>2553</v>
      </c>
      <c r="Q640" s="3">
        <v>2802</v>
      </c>
      <c r="R640" s="3">
        <v>2623</v>
      </c>
      <c r="S640" s="3">
        <v>2570</v>
      </c>
      <c r="T640" s="74">
        <v>2484</v>
      </c>
      <c r="U640" s="74">
        <f t="shared" si="255"/>
        <v>2802</v>
      </c>
      <c r="V640" s="42">
        <f t="shared" si="256"/>
        <v>12.96</v>
      </c>
      <c r="W640" s="68">
        <v>1300966</v>
      </c>
      <c r="X640" s="69">
        <v>1241925</v>
      </c>
      <c r="Y640" s="8">
        <v>2.3394274413626626</v>
      </c>
      <c r="Z640" s="37">
        <f t="shared" si="257"/>
        <v>1061.7982999999999</v>
      </c>
      <c r="AA640" s="65">
        <f t="shared" si="258"/>
        <v>0</v>
      </c>
      <c r="AB640" s="34">
        <f t="shared" si="259"/>
        <v>0.43202299999999999</v>
      </c>
      <c r="AC640" s="34" t="str">
        <f t="shared" si="260"/>
        <v/>
      </c>
      <c r="AD640" s="65" t="str">
        <f t="shared" si="261"/>
        <v/>
      </c>
      <c r="AE640" s="65">
        <f t="shared" si="262"/>
        <v>1268.413</v>
      </c>
      <c r="AF640" s="65">
        <f t="shared" si="263"/>
        <v>630</v>
      </c>
      <c r="AG640" s="65">
        <f t="shared" si="279"/>
        <v>0</v>
      </c>
      <c r="AH640" s="34" t="str">
        <f t="shared" si="264"/>
        <v/>
      </c>
      <c r="AI640" s="34" t="str">
        <f t="shared" si="265"/>
        <v/>
      </c>
      <c r="AJ640" s="65" t="str">
        <f t="shared" si="266"/>
        <v/>
      </c>
      <c r="AK640" s="37" t="str">
        <f t="shared" si="267"/>
        <v/>
      </c>
      <c r="AL640" s="14">
        <f t="shared" si="268"/>
        <v>630</v>
      </c>
      <c r="AM640" s="42">
        <f t="shared" si="269"/>
        <v>702.8</v>
      </c>
      <c r="AN640" s="60">
        <f t="shared" si="270"/>
        <v>1152082</v>
      </c>
      <c r="AO640" s="43">
        <f t="shared" si="271"/>
        <v>4.6442910472681925E-2</v>
      </c>
      <c r="AP640" s="66">
        <f t="shared" si="272"/>
        <v>15208.334792115842</v>
      </c>
      <c r="AQ640" s="18">
        <v>0</v>
      </c>
      <c r="AR640" s="66">
        <f t="shared" si="273"/>
        <v>839827</v>
      </c>
      <c r="AS640" s="38">
        <f t="shared" si="274"/>
        <v>24390</v>
      </c>
      <c r="AT640" s="38">
        <f t="shared" si="275"/>
        <v>62096.25</v>
      </c>
      <c r="AU640" s="66">
        <f t="shared" si="276"/>
        <v>800229</v>
      </c>
      <c r="AV640" s="20">
        <f t="shared" si="277"/>
        <v>839827</v>
      </c>
      <c r="AX640" s="65">
        <f t="shared" si="278"/>
        <v>1</v>
      </c>
    </row>
    <row r="641" spans="1:50" ht="15" customHeight="1">
      <c r="A641" s="2">
        <v>65</v>
      </c>
      <c r="B641" s="2">
        <v>900</v>
      </c>
      <c r="C641" s="1" t="s">
        <v>645</v>
      </c>
      <c r="D641" s="35">
        <v>477275</v>
      </c>
      <c r="E641" s="66">
        <v>0</v>
      </c>
      <c r="F641" s="7">
        <v>1287</v>
      </c>
      <c r="G641" s="66">
        <v>1227</v>
      </c>
      <c r="H641" s="63">
        <v>2.2749999999999999</v>
      </c>
      <c r="I641" s="65">
        <v>398</v>
      </c>
      <c r="J641" s="73">
        <f t="shared" si="253"/>
        <v>0.32440000000000002</v>
      </c>
      <c r="K641" s="65">
        <v>165</v>
      </c>
      <c r="L641" s="65">
        <v>638</v>
      </c>
      <c r="M641" s="61">
        <v>241</v>
      </c>
      <c r="N641" s="41">
        <f t="shared" si="252"/>
        <v>25.862099999999998</v>
      </c>
      <c r="O641" s="41">
        <f t="shared" si="254"/>
        <v>37.774299999999997</v>
      </c>
      <c r="P641" s="3">
        <v>1252</v>
      </c>
      <c r="Q641" s="3">
        <v>1493</v>
      </c>
      <c r="R641" s="3">
        <v>1315</v>
      </c>
      <c r="S641" s="3">
        <v>1323</v>
      </c>
      <c r="T641" s="74">
        <v>1287</v>
      </c>
      <c r="U641" s="74">
        <f t="shared" si="255"/>
        <v>1493</v>
      </c>
      <c r="V641" s="42">
        <f t="shared" si="256"/>
        <v>17.82</v>
      </c>
      <c r="W641" s="68">
        <v>441614</v>
      </c>
      <c r="X641" s="69">
        <v>772299</v>
      </c>
      <c r="Y641" s="8">
        <v>1.3922890762428244</v>
      </c>
      <c r="Z641" s="37">
        <f t="shared" si="257"/>
        <v>924.37699999999995</v>
      </c>
      <c r="AA641" s="65">
        <f t="shared" si="258"/>
        <v>0</v>
      </c>
      <c r="AB641" s="34">
        <f t="shared" si="259"/>
        <v>0.43202299999999999</v>
      </c>
      <c r="AC641" s="34" t="str">
        <f t="shared" si="260"/>
        <v/>
      </c>
      <c r="AD641" s="65" t="str">
        <f t="shared" si="261"/>
        <v/>
      </c>
      <c r="AE641" s="65">
        <f t="shared" si="262"/>
        <v>823.60899999999992</v>
      </c>
      <c r="AF641" s="65">
        <f t="shared" si="263"/>
        <v>630</v>
      </c>
      <c r="AG641" s="65">
        <f t="shared" si="279"/>
        <v>0</v>
      </c>
      <c r="AH641" s="34" t="str">
        <f t="shared" si="264"/>
        <v/>
      </c>
      <c r="AI641" s="34" t="str">
        <f t="shared" si="265"/>
        <v/>
      </c>
      <c r="AJ641" s="65" t="str">
        <f t="shared" si="266"/>
        <v/>
      </c>
      <c r="AK641" s="37" t="str">
        <f t="shared" si="267"/>
        <v/>
      </c>
      <c r="AL641" s="14">
        <f t="shared" si="268"/>
        <v>630</v>
      </c>
      <c r="AM641" s="42">
        <f t="shared" si="269"/>
        <v>702.8</v>
      </c>
      <c r="AN641" s="60">
        <f t="shared" si="270"/>
        <v>671548</v>
      </c>
      <c r="AO641" s="43">
        <f t="shared" si="271"/>
        <v>4.6442910472681925E-2</v>
      </c>
      <c r="AP641" s="66">
        <f t="shared" si="272"/>
        <v>9022.6035462593354</v>
      </c>
      <c r="AQ641" s="18">
        <v>0</v>
      </c>
      <c r="AR641" s="66">
        <f t="shared" si="273"/>
        <v>486298</v>
      </c>
      <c r="AS641" s="38">
        <f t="shared" si="274"/>
        <v>12270</v>
      </c>
      <c r="AT641" s="38">
        <f t="shared" si="275"/>
        <v>38614.950000000004</v>
      </c>
      <c r="AU641" s="66">
        <f t="shared" si="276"/>
        <v>465005</v>
      </c>
      <c r="AV641" s="20">
        <f t="shared" si="277"/>
        <v>486298</v>
      </c>
      <c r="AX641" s="65">
        <f t="shared" si="278"/>
        <v>1</v>
      </c>
    </row>
    <row r="642" spans="1:50" ht="15" customHeight="1">
      <c r="A642" s="2">
        <v>65</v>
      </c>
      <c r="B642" s="2">
        <v>1000</v>
      </c>
      <c r="C642" s="1" t="s">
        <v>676</v>
      </c>
      <c r="D642" s="35">
        <v>213541</v>
      </c>
      <c r="E642" s="66">
        <v>0</v>
      </c>
      <c r="F642" s="7">
        <v>548</v>
      </c>
      <c r="G642" s="66">
        <v>504</v>
      </c>
      <c r="H642" s="63">
        <v>2.27</v>
      </c>
      <c r="I642" s="65">
        <v>119</v>
      </c>
      <c r="J642" s="73">
        <f t="shared" si="253"/>
        <v>0.2361</v>
      </c>
      <c r="K642" s="65">
        <v>122</v>
      </c>
      <c r="L642" s="65">
        <v>264</v>
      </c>
      <c r="M642" s="61">
        <v>72</v>
      </c>
      <c r="N642" s="41">
        <f t="shared" si="252"/>
        <v>46.2121</v>
      </c>
      <c r="O642" s="41">
        <f t="shared" si="254"/>
        <v>27.2727</v>
      </c>
      <c r="P642" s="3">
        <v>707</v>
      </c>
      <c r="Q642" s="3">
        <v>666</v>
      </c>
      <c r="R642" s="3">
        <v>603</v>
      </c>
      <c r="S642" s="3">
        <v>549</v>
      </c>
      <c r="T642" s="75">
        <v>548</v>
      </c>
      <c r="U642" s="74">
        <f t="shared" si="255"/>
        <v>707</v>
      </c>
      <c r="V642" s="42">
        <f t="shared" si="256"/>
        <v>28.71</v>
      </c>
      <c r="W642" s="68">
        <v>125259</v>
      </c>
      <c r="X642" s="69">
        <v>419106</v>
      </c>
      <c r="Y642" s="8">
        <v>0.98866365404009593</v>
      </c>
      <c r="Z642" s="37">
        <f t="shared" si="257"/>
        <v>554.28359999999998</v>
      </c>
      <c r="AA642" s="65">
        <f t="shared" si="258"/>
        <v>0</v>
      </c>
      <c r="AB642" s="34">
        <f t="shared" si="259"/>
        <v>0.43202299999999999</v>
      </c>
      <c r="AC642" s="34" t="str">
        <f t="shared" si="260"/>
        <v/>
      </c>
      <c r="AD642" s="65" t="str">
        <f t="shared" si="261"/>
        <v/>
      </c>
      <c r="AE642" s="65">
        <f t="shared" si="262"/>
        <v>558.26800000000003</v>
      </c>
      <c r="AF642" s="65">
        <f t="shared" si="263"/>
        <v>558.26800000000003</v>
      </c>
      <c r="AG642" s="65">
        <f t="shared" si="279"/>
        <v>0</v>
      </c>
      <c r="AH642" s="34" t="str">
        <f t="shared" si="264"/>
        <v/>
      </c>
      <c r="AI642" s="34" t="str">
        <f t="shared" si="265"/>
        <v/>
      </c>
      <c r="AJ642" s="65" t="str">
        <f t="shared" si="266"/>
        <v/>
      </c>
      <c r="AK642" s="37" t="str">
        <f t="shared" si="267"/>
        <v/>
      </c>
      <c r="AL642" s="14">
        <f t="shared" si="268"/>
        <v>558.27</v>
      </c>
      <c r="AM642" s="42">
        <f t="shared" si="269"/>
        <v>622.78</v>
      </c>
      <c r="AN642" s="60">
        <f t="shared" si="270"/>
        <v>259766</v>
      </c>
      <c r="AO642" s="43">
        <f t="shared" si="271"/>
        <v>4.6442910472681925E-2</v>
      </c>
      <c r="AP642" s="66">
        <f t="shared" si="272"/>
        <v>2146.823536599722</v>
      </c>
      <c r="AQ642" s="18">
        <v>0</v>
      </c>
      <c r="AR642" s="66">
        <f t="shared" si="273"/>
        <v>215688</v>
      </c>
      <c r="AS642" s="38">
        <f t="shared" si="274"/>
        <v>5040</v>
      </c>
      <c r="AT642" s="38">
        <f t="shared" si="275"/>
        <v>20955.300000000003</v>
      </c>
      <c r="AU642" s="66">
        <f t="shared" si="276"/>
        <v>208501</v>
      </c>
      <c r="AV642" s="20">
        <f t="shared" si="277"/>
        <v>215688</v>
      </c>
      <c r="AX642" s="65">
        <f t="shared" si="278"/>
        <v>1</v>
      </c>
    </row>
    <row r="643" spans="1:50" ht="15" customHeight="1">
      <c r="A643" s="2">
        <v>66</v>
      </c>
      <c r="B643" s="2">
        <v>200</v>
      </c>
      <c r="C643" s="1" t="s">
        <v>213</v>
      </c>
      <c r="D643" s="35">
        <v>189869</v>
      </c>
      <c r="E643" s="66">
        <v>0</v>
      </c>
      <c r="F643" s="7">
        <v>1367</v>
      </c>
      <c r="G643" s="66">
        <v>1571</v>
      </c>
      <c r="H643" s="63">
        <v>2.6269999999999998</v>
      </c>
      <c r="I643" s="65">
        <v>772</v>
      </c>
      <c r="J643" s="73">
        <f t="shared" si="253"/>
        <v>0.4914</v>
      </c>
      <c r="K643" s="65">
        <v>85</v>
      </c>
      <c r="L643" s="65">
        <v>573</v>
      </c>
      <c r="M643" s="61">
        <v>41</v>
      </c>
      <c r="N643" s="41">
        <f t="shared" ref="N643:N706" si="280">ROUND(K643/L643,6)*100</f>
        <v>14.834200000000001</v>
      </c>
      <c r="O643" s="41">
        <f t="shared" si="254"/>
        <v>7.1553000000000004</v>
      </c>
      <c r="P643" s="3">
        <v>460</v>
      </c>
      <c r="Q643" s="3">
        <v>422</v>
      </c>
      <c r="R643" s="3">
        <v>473</v>
      </c>
      <c r="S643" s="3">
        <v>547</v>
      </c>
      <c r="T643" s="74">
        <v>1367</v>
      </c>
      <c r="U643" s="74">
        <f t="shared" si="255"/>
        <v>1367</v>
      </c>
      <c r="V643" s="42">
        <f t="shared" si="256"/>
        <v>0</v>
      </c>
      <c r="W643" s="68">
        <v>2197746</v>
      </c>
      <c r="X643" s="69">
        <v>1027284</v>
      </c>
      <c r="Y643" s="8">
        <v>1.9180583076060584</v>
      </c>
      <c r="Z643" s="37">
        <f t="shared" si="257"/>
        <v>712.69989999999996</v>
      </c>
      <c r="AA643" s="65">
        <f t="shared" si="258"/>
        <v>0</v>
      </c>
      <c r="AB643" s="34">
        <f t="shared" si="259"/>
        <v>0.43202299999999999</v>
      </c>
      <c r="AC643" s="34" t="str">
        <f t="shared" si="260"/>
        <v/>
      </c>
      <c r="AD643" s="65" t="str">
        <f t="shared" si="261"/>
        <v/>
      </c>
      <c r="AE643" s="65">
        <f t="shared" si="262"/>
        <v>949.85699999999997</v>
      </c>
      <c r="AF643" s="65">
        <f t="shared" si="263"/>
        <v>630</v>
      </c>
      <c r="AG643" s="65">
        <f t="shared" si="279"/>
        <v>0</v>
      </c>
      <c r="AH643" s="34" t="str">
        <f t="shared" si="264"/>
        <v/>
      </c>
      <c r="AI643" s="34" t="str">
        <f t="shared" si="265"/>
        <v/>
      </c>
      <c r="AJ643" s="65" t="str">
        <f t="shared" si="266"/>
        <v/>
      </c>
      <c r="AK643" s="37" t="str">
        <f t="shared" si="267"/>
        <v/>
      </c>
      <c r="AL643" s="14">
        <f t="shared" si="268"/>
        <v>630</v>
      </c>
      <c r="AM643" s="42">
        <f t="shared" si="269"/>
        <v>702.8</v>
      </c>
      <c r="AN643" s="60">
        <f t="shared" si="270"/>
        <v>154622</v>
      </c>
      <c r="AO643" s="43">
        <f t="shared" si="271"/>
        <v>4.6442910472681925E-2</v>
      </c>
      <c r="AP643" s="66">
        <f t="shared" si="272"/>
        <v>-1636.9732654306199</v>
      </c>
      <c r="AQ643" s="18">
        <v>0</v>
      </c>
      <c r="AR643" s="66">
        <f t="shared" si="273"/>
        <v>154622</v>
      </c>
      <c r="AS643" s="38">
        <f t="shared" si="274"/>
        <v>15710</v>
      </c>
      <c r="AT643" s="38">
        <f t="shared" si="275"/>
        <v>51364.200000000004</v>
      </c>
      <c r="AU643" s="66">
        <f t="shared" si="276"/>
        <v>174159</v>
      </c>
      <c r="AV643" s="20">
        <f t="shared" si="277"/>
        <v>174159</v>
      </c>
      <c r="AX643" s="65">
        <f t="shared" si="278"/>
        <v>1</v>
      </c>
    </row>
    <row r="644" spans="1:50" ht="15" customHeight="1">
      <c r="A644" s="2">
        <v>66</v>
      </c>
      <c r="B644" s="2">
        <v>300</v>
      </c>
      <c r="C644" s="1" t="s">
        <v>256</v>
      </c>
      <c r="D644" s="35">
        <v>5911564</v>
      </c>
      <c r="E644" s="66">
        <v>0</v>
      </c>
      <c r="F644" s="7">
        <v>23352</v>
      </c>
      <c r="G644" s="66">
        <v>23884</v>
      </c>
      <c r="H644" s="63">
        <v>2.472</v>
      </c>
      <c r="I644" s="65">
        <v>12842</v>
      </c>
      <c r="J644" s="73">
        <f t="shared" si="253"/>
        <v>0.53769999999999996</v>
      </c>
      <c r="K644" s="65">
        <v>2084</v>
      </c>
      <c r="L644" s="65">
        <v>9066</v>
      </c>
      <c r="M644" s="61">
        <v>2174</v>
      </c>
      <c r="N644" s="41">
        <f t="shared" si="280"/>
        <v>22.986999999999998</v>
      </c>
      <c r="O644" s="41">
        <f t="shared" si="254"/>
        <v>23.979700000000001</v>
      </c>
      <c r="P644" s="3">
        <v>16595</v>
      </c>
      <c r="Q644" s="3">
        <v>16241</v>
      </c>
      <c r="R644" s="3">
        <v>17085</v>
      </c>
      <c r="S644" s="3">
        <v>20818</v>
      </c>
      <c r="T644" s="74">
        <v>23352</v>
      </c>
      <c r="U644" s="74">
        <f t="shared" si="255"/>
        <v>23352</v>
      </c>
      <c r="V644" s="42">
        <f t="shared" si="256"/>
        <v>0</v>
      </c>
      <c r="W644" s="68">
        <v>19312026</v>
      </c>
      <c r="X644" s="69">
        <v>9250893</v>
      </c>
      <c r="Y644" s="8">
        <v>15.661530478133489</v>
      </c>
      <c r="Z644" s="37">
        <f t="shared" si="257"/>
        <v>1491.0419999999999</v>
      </c>
      <c r="AA644" s="65">
        <f t="shared" si="258"/>
        <v>0</v>
      </c>
      <c r="AB644" s="34">
        <f t="shared" si="259"/>
        <v>0.43202299999999999</v>
      </c>
      <c r="AC644" s="34" t="str">
        <f t="shared" si="260"/>
        <v/>
      </c>
      <c r="AD644" s="65" t="str">
        <f t="shared" si="261"/>
        <v/>
      </c>
      <c r="AE644" s="65" t="str">
        <f t="shared" si="262"/>
        <v/>
      </c>
      <c r="AF644" s="65" t="str">
        <f t="shared" si="263"/>
        <v/>
      </c>
      <c r="AG644" s="65">
        <f t="shared" si="279"/>
        <v>0</v>
      </c>
      <c r="AH644" s="34">
        <f t="shared" si="264"/>
        <v>597.06177123499992</v>
      </c>
      <c r="AI644" s="34" t="str">
        <f t="shared" si="265"/>
        <v/>
      </c>
      <c r="AJ644" s="65" t="str">
        <f t="shared" si="266"/>
        <v/>
      </c>
      <c r="AK644" s="37" t="str">
        <f t="shared" si="267"/>
        <v/>
      </c>
      <c r="AL644" s="14">
        <f t="shared" si="268"/>
        <v>597.05999999999995</v>
      </c>
      <c r="AM644" s="42">
        <f t="shared" si="269"/>
        <v>666.05</v>
      </c>
      <c r="AN644" s="60">
        <f t="shared" si="270"/>
        <v>7564699</v>
      </c>
      <c r="AO644" s="43">
        <f t="shared" si="271"/>
        <v>4.6442910472681925E-2</v>
      </c>
      <c r="AP644" s="66">
        <f t="shared" si="272"/>
        <v>76776.400804257035</v>
      </c>
      <c r="AQ644" s="18">
        <v>0</v>
      </c>
      <c r="AR644" s="66">
        <f t="shared" si="273"/>
        <v>5988340</v>
      </c>
      <c r="AS644" s="38">
        <f t="shared" si="274"/>
        <v>238840</v>
      </c>
      <c r="AT644" s="38">
        <f t="shared" si="275"/>
        <v>462544.65</v>
      </c>
      <c r="AU644" s="66">
        <f t="shared" si="276"/>
        <v>5672724</v>
      </c>
      <c r="AV644" s="20">
        <f t="shared" si="277"/>
        <v>5988340</v>
      </c>
      <c r="AX644" s="65">
        <f t="shared" si="278"/>
        <v>1</v>
      </c>
    </row>
    <row r="645" spans="1:50" ht="15" customHeight="1">
      <c r="A645" s="2">
        <v>66</v>
      </c>
      <c r="B645" s="2">
        <v>400</v>
      </c>
      <c r="C645" s="1" t="s">
        <v>467</v>
      </c>
      <c r="D645" s="35">
        <v>486815</v>
      </c>
      <c r="E645" s="66">
        <v>0</v>
      </c>
      <c r="F645" s="7">
        <v>3674</v>
      </c>
      <c r="G645" s="66">
        <v>4128</v>
      </c>
      <c r="H645" s="63">
        <v>2.887</v>
      </c>
      <c r="I645" s="65">
        <v>514</v>
      </c>
      <c r="J645" s="73">
        <f t="shared" si="253"/>
        <v>0.1245</v>
      </c>
      <c r="K645" s="65">
        <v>129</v>
      </c>
      <c r="L645" s="65">
        <v>1276</v>
      </c>
      <c r="M645" s="61">
        <v>85</v>
      </c>
      <c r="N645" s="41">
        <f t="shared" si="280"/>
        <v>10.1097</v>
      </c>
      <c r="O645" s="41">
        <f t="shared" si="254"/>
        <v>6.6614000000000004</v>
      </c>
      <c r="P645" s="3">
        <v>622</v>
      </c>
      <c r="Q645" s="3">
        <v>1160</v>
      </c>
      <c r="R645" s="3">
        <v>1252</v>
      </c>
      <c r="S645" s="3">
        <v>1491</v>
      </c>
      <c r="T645" s="74">
        <v>3674</v>
      </c>
      <c r="U645" s="74">
        <f t="shared" si="255"/>
        <v>3674</v>
      </c>
      <c r="V645" s="42">
        <f t="shared" si="256"/>
        <v>0</v>
      </c>
      <c r="W645" s="68">
        <v>3867692</v>
      </c>
      <c r="X645" s="69">
        <v>2069993</v>
      </c>
      <c r="Y645" s="8">
        <v>2.7714170876467383</v>
      </c>
      <c r="Z645" s="37">
        <f t="shared" si="257"/>
        <v>1325.6756</v>
      </c>
      <c r="AA645" s="65">
        <f t="shared" si="258"/>
        <v>0</v>
      </c>
      <c r="AB645" s="34">
        <f t="shared" si="259"/>
        <v>0.43202299999999999</v>
      </c>
      <c r="AC645" s="34" t="str">
        <f t="shared" si="260"/>
        <v/>
      </c>
      <c r="AD645" s="65" t="str">
        <f t="shared" si="261"/>
        <v/>
      </c>
      <c r="AE645" s="65" t="str">
        <f t="shared" si="262"/>
        <v/>
      </c>
      <c r="AF645" s="65" t="str">
        <f t="shared" si="263"/>
        <v/>
      </c>
      <c r="AG645" s="65">
        <f t="shared" si="279"/>
        <v>538.43360662999999</v>
      </c>
      <c r="AH645" s="34" t="str">
        <f t="shared" si="264"/>
        <v/>
      </c>
      <c r="AI645" s="34" t="str">
        <f t="shared" si="265"/>
        <v/>
      </c>
      <c r="AJ645" s="65" t="str">
        <f t="shared" si="266"/>
        <v/>
      </c>
      <c r="AK645" s="37" t="str">
        <f t="shared" si="267"/>
        <v/>
      </c>
      <c r="AL645" s="14">
        <f t="shared" si="268"/>
        <v>538.42999999999995</v>
      </c>
      <c r="AM645" s="42">
        <f t="shared" si="269"/>
        <v>600.65</v>
      </c>
      <c r="AN645" s="60">
        <f t="shared" si="270"/>
        <v>808551</v>
      </c>
      <c r="AO645" s="43">
        <f t="shared" si="271"/>
        <v>4.6442910472681925E-2</v>
      </c>
      <c r="AP645" s="66">
        <f t="shared" si="272"/>
        <v>14942.356243838793</v>
      </c>
      <c r="AQ645" s="18">
        <v>0</v>
      </c>
      <c r="AR645" s="66">
        <f t="shared" si="273"/>
        <v>501757</v>
      </c>
      <c r="AS645" s="38">
        <f t="shared" si="274"/>
        <v>41280</v>
      </c>
      <c r="AT645" s="38">
        <f t="shared" si="275"/>
        <v>103499.65000000001</v>
      </c>
      <c r="AU645" s="66">
        <f t="shared" si="276"/>
        <v>445535</v>
      </c>
      <c r="AV645" s="20">
        <f t="shared" si="277"/>
        <v>501757</v>
      </c>
      <c r="AX645" s="65">
        <f t="shared" si="278"/>
        <v>1</v>
      </c>
    </row>
    <row r="646" spans="1:50" ht="15" customHeight="1">
      <c r="A646" s="2">
        <v>66</v>
      </c>
      <c r="B646" s="2">
        <v>500</v>
      </c>
      <c r="C646" s="1" t="s">
        <v>539</v>
      </c>
      <c r="D646" s="35">
        <v>314989</v>
      </c>
      <c r="E646" s="66">
        <v>0</v>
      </c>
      <c r="F646" s="7">
        <v>987</v>
      </c>
      <c r="G646" s="66">
        <v>995</v>
      </c>
      <c r="H646" s="63">
        <v>2.4350000000000001</v>
      </c>
      <c r="I646" s="65">
        <v>104</v>
      </c>
      <c r="J646" s="73">
        <f t="shared" si="253"/>
        <v>0.1045</v>
      </c>
      <c r="K646" s="65">
        <v>157</v>
      </c>
      <c r="L646" s="65">
        <v>433</v>
      </c>
      <c r="M646" s="61">
        <v>57</v>
      </c>
      <c r="N646" s="41">
        <f t="shared" si="280"/>
        <v>36.258699999999997</v>
      </c>
      <c r="O646" s="41">
        <f t="shared" si="254"/>
        <v>13.164000000000001</v>
      </c>
      <c r="P646" s="3">
        <v>659</v>
      </c>
      <c r="Q646" s="3">
        <v>639</v>
      </c>
      <c r="R646" s="3">
        <v>784</v>
      </c>
      <c r="S646" s="3">
        <v>981</v>
      </c>
      <c r="T646" s="75">
        <v>987</v>
      </c>
      <c r="U646" s="74">
        <f t="shared" si="255"/>
        <v>987</v>
      </c>
      <c r="V646" s="42">
        <f t="shared" si="256"/>
        <v>0</v>
      </c>
      <c r="W646" s="68">
        <v>534848</v>
      </c>
      <c r="X646" s="69">
        <v>396134</v>
      </c>
      <c r="Y646" s="8">
        <v>1.0264947173500418</v>
      </c>
      <c r="Z646" s="37">
        <f t="shared" si="257"/>
        <v>961.52470000000005</v>
      </c>
      <c r="AA646" s="65">
        <f t="shared" si="258"/>
        <v>0</v>
      </c>
      <c r="AB646" s="34">
        <f t="shared" si="259"/>
        <v>0.43202299999999999</v>
      </c>
      <c r="AC646" s="34" t="str">
        <f t="shared" si="260"/>
        <v/>
      </c>
      <c r="AD646" s="65" t="str">
        <f t="shared" si="261"/>
        <v/>
      </c>
      <c r="AE646" s="65">
        <f t="shared" si="262"/>
        <v>738.46499999999992</v>
      </c>
      <c r="AF646" s="65">
        <f t="shared" si="263"/>
        <v>630</v>
      </c>
      <c r="AG646" s="65">
        <f t="shared" si="279"/>
        <v>0</v>
      </c>
      <c r="AH646" s="34" t="str">
        <f t="shared" si="264"/>
        <v/>
      </c>
      <c r="AI646" s="34" t="str">
        <f t="shared" si="265"/>
        <v/>
      </c>
      <c r="AJ646" s="65" t="str">
        <f t="shared" si="266"/>
        <v/>
      </c>
      <c r="AK646" s="37" t="str">
        <f t="shared" si="267"/>
        <v/>
      </c>
      <c r="AL646" s="14">
        <f t="shared" si="268"/>
        <v>630</v>
      </c>
      <c r="AM646" s="42">
        <f t="shared" si="269"/>
        <v>702.8</v>
      </c>
      <c r="AN646" s="60">
        <f t="shared" si="270"/>
        <v>468219</v>
      </c>
      <c r="AO646" s="43">
        <f t="shared" si="271"/>
        <v>4.6442910472681925E-2</v>
      </c>
      <c r="AP646" s="66">
        <f t="shared" si="272"/>
        <v>7116.4471717290517</v>
      </c>
      <c r="AQ646" s="18">
        <v>0</v>
      </c>
      <c r="AR646" s="66">
        <f t="shared" si="273"/>
        <v>322105</v>
      </c>
      <c r="AS646" s="38">
        <f t="shared" si="274"/>
        <v>9950</v>
      </c>
      <c r="AT646" s="38">
        <f t="shared" si="275"/>
        <v>19806.7</v>
      </c>
      <c r="AU646" s="66">
        <f t="shared" si="276"/>
        <v>305039</v>
      </c>
      <c r="AV646" s="20">
        <f t="shared" si="277"/>
        <v>322105</v>
      </c>
      <c r="AX646" s="65">
        <f t="shared" si="278"/>
        <v>1</v>
      </c>
    </row>
    <row r="647" spans="1:50" ht="15" customHeight="1">
      <c r="A647" s="2">
        <v>66</v>
      </c>
      <c r="B647" s="2">
        <v>600</v>
      </c>
      <c r="C647" s="1" t="s">
        <v>552</v>
      </c>
      <c r="D647" s="35">
        <v>37435</v>
      </c>
      <c r="E647" s="66">
        <v>0</v>
      </c>
      <c r="F647" s="7">
        <v>295</v>
      </c>
      <c r="G647" s="66">
        <v>309</v>
      </c>
      <c r="H647" s="63">
        <v>2.7109999999999999</v>
      </c>
      <c r="I647" s="65">
        <v>134</v>
      </c>
      <c r="J647" s="73">
        <f t="shared" si="253"/>
        <v>0.43369999999999997</v>
      </c>
      <c r="K647" s="65">
        <v>60</v>
      </c>
      <c r="L647" s="65">
        <v>129</v>
      </c>
      <c r="M647" s="61">
        <v>20</v>
      </c>
      <c r="N647" s="41">
        <f t="shared" si="280"/>
        <v>46.511599999999994</v>
      </c>
      <c r="O647" s="41">
        <f t="shared" si="254"/>
        <v>15.503900000000002</v>
      </c>
      <c r="P647" s="3">
        <v>231</v>
      </c>
      <c r="Q647" s="3">
        <v>255</v>
      </c>
      <c r="R647" s="3">
        <v>210</v>
      </c>
      <c r="S647" s="3">
        <v>233</v>
      </c>
      <c r="T647" s="75">
        <v>295</v>
      </c>
      <c r="U647" s="74">
        <f t="shared" si="255"/>
        <v>295</v>
      </c>
      <c r="V647" s="42">
        <f t="shared" si="256"/>
        <v>0</v>
      </c>
      <c r="W647" s="68">
        <v>232996</v>
      </c>
      <c r="X647" s="69">
        <v>109997</v>
      </c>
      <c r="Y647" s="8">
        <v>1.4163007705055004</v>
      </c>
      <c r="Z647" s="37">
        <f t="shared" si="257"/>
        <v>208.28909999999999</v>
      </c>
      <c r="AA647" s="65">
        <f t="shared" si="258"/>
        <v>0</v>
      </c>
      <c r="AB647" s="34">
        <f t="shared" si="259"/>
        <v>0.43202299999999999</v>
      </c>
      <c r="AC647" s="34" t="str">
        <f t="shared" si="260"/>
        <v/>
      </c>
      <c r="AD647" s="65" t="str">
        <f t="shared" si="261"/>
        <v/>
      </c>
      <c r="AE647" s="65">
        <f t="shared" si="262"/>
        <v>486.70299999999997</v>
      </c>
      <c r="AF647" s="65">
        <f t="shared" si="263"/>
        <v>486.70299999999997</v>
      </c>
      <c r="AG647" s="65">
        <f t="shared" si="279"/>
        <v>0</v>
      </c>
      <c r="AH647" s="34" t="str">
        <f t="shared" si="264"/>
        <v/>
      </c>
      <c r="AI647" s="34" t="str">
        <f t="shared" si="265"/>
        <v/>
      </c>
      <c r="AJ647" s="65" t="str">
        <f t="shared" si="266"/>
        <v/>
      </c>
      <c r="AK647" s="37" t="str">
        <f t="shared" si="267"/>
        <v/>
      </c>
      <c r="AL647" s="14">
        <f t="shared" si="268"/>
        <v>486.7</v>
      </c>
      <c r="AM647" s="42">
        <f t="shared" si="269"/>
        <v>542.94000000000005</v>
      </c>
      <c r="AN647" s="60">
        <f t="shared" si="270"/>
        <v>67109</v>
      </c>
      <c r="AO647" s="43">
        <f t="shared" si="271"/>
        <v>4.6442910472681925E-2</v>
      </c>
      <c r="AP647" s="66">
        <f t="shared" si="272"/>
        <v>1378.1469253663633</v>
      </c>
      <c r="AQ647" s="18">
        <v>0</v>
      </c>
      <c r="AR647" s="66">
        <f t="shared" si="273"/>
        <v>38813</v>
      </c>
      <c r="AS647" s="38">
        <f t="shared" si="274"/>
        <v>3090</v>
      </c>
      <c r="AT647" s="38">
        <f t="shared" si="275"/>
        <v>5499.85</v>
      </c>
      <c r="AU647" s="66">
        <f t="shared" si="276"/>
        <v>34345</v>
      </c>
      <c r="AV647" s="20">
        <f t="shared" si="277"/>
        <v>38813</v>
      </c>
      <c r="AX647" s="65">
        <f t="shared" si="278"/>
        <v>1</v>
      </c>
    </row>
    <row r="648" spans="1:50" ht="15" customHeight="1">
      <c r="A648" s="2">
        <v>66</v>
      </c>
      <c r="B648" s="2">
        <v>9700</v>
      </c>
      <c r="C648" s="1" t="s">
        <v>576</v>
      </c>
      <c r="D648" s="35">
        <v>3194751</v>
      </c>
      <c r="E648" s="66">
        <v>0</v>
      </c>
      <c r="F648" s="7">
        <v>20007</v>
      </c>
      <c r="G648" s="66">
        <v>20426</v>
      </c>
      <c r="H648" s="63">
        <v>2.407</v>
      </c>
      <c r="I648" s="65">
        <v>10192</v>
      </c>
      <c r="J648" s="73">
        <f t="shared" si="253"/>
        <v>0.499</v>
      </c>
      <c r="K648" s="65">
        <v>950</v>
      </c>
      <c r="L648" s="65">
        <v>6887</v>
      </c>
      <c r="M648" s="61">
        <v>1192</v>
      </c>
      <c r="N648" s="41">
        <f t="shared" si="280"/>
        <v>13.7941</v>
      </c>
      <c r="O648" s="41">
        <f t="shared" si="254"/>
        <v>17.308</v>
      </c>
      <c r="P648" s="3">
        <v>10235</v>
      </c>
      <c r="Q648" s="3">
        <v>12562</v>
      </c>
      <c r="R648" s="3">
        <v>14684</v>
      </c>
      <c r="S648" s="3">
        <v>17147</v>
      </c>
      <c r="T648" s="74">
        <v>20007</v>
      </c>
      <c r="U648" s="74">
        <f t="shared" si="255"/>
        <v>20007</v>
      </c>
      <c r="V648" s="42">
        <f t="shared" si="256"/>
        <v>0</v>
      </c>
      <c r="W648" s="68">
        <v>17165676</v>
      </c>
      <c r="X648" s="69">
        <v>8840143</v>
      </c>
      <c r="Y648" s="8">
        <v>8.6149893358579259</v>
      </c>
      <c r="Z648" s="37">
        <f t="shared" si="257"/>
        <v>2322.3476000000001</v>
      </c>
      <c r="AA648" s="65">
        <f t="shared" si="258"/>
        <v>0</v>
      </c>
      <c r="AB648" s="34">
        <f t="shared" si="259"/>
        <v>0.43202299999999999</v>
      </c>
      <c r="AC648" s="34" t="str">
        <f t="shared" si="260"/>
        <v/>
      </c>
      <c r="AD648" s="65" t="str">
        <f t="shared" si="261"/>
        <v/>
      </c>
      <c r="AE648" s="65" t="str">
        <f t="shared" si="262"/>
        <v/>
      </c>
      <c r="AF648" s="65" t="str">
        <f t="shared" si="263"/>
        <v/>
      </c>
      <c r="AG648" s="65">
        <f t="shared" si="279"/>
        <v>0</v>
      </c>
      <c r="AH648" s="34">
        <f t="shared" si="264"/>
        <v>536.22496699999999</v>
      </c>
      <c r="AI648" s="34" t="str">
        <f t="shared" si="265"/>
        <v/>
      </c>
      <c r="AJ648" s="65" t="str">
        <f t="shared" si="266"/>
        <v/>
      </c>
      <c r="AK648" s="37" t="str">
        <f t="shared" si="267"/>
        <v/>
      </c>
      <c r="AL648" s="14">
        <f t="shared" si="268"/>
        <v>536.22</v>
      </c>
      <c r="AM648" s="42">
        <f t="shared" si="269"/>
        <v>598.17999999999995</v>
      </c>
      <c r="AN648" s="60">
        <f t="shared" si="270"/>
        <v>4802458</v>
      </c>
      <c r="AO648" s="43">
        <f t="shared" si="271"/>
        <v>4.6442910472681925E-2</v>
      </c>
      <c r="AP648" s="66">
        <f t="shared" si="272"/>
        <v>74666.592267304033</v>
      </c>
      <c r="AQ648" s="18">
        <v>0</v>
      </c>
      <c r="AR648" s="66">
        <f t="shared" si="273"/>
        <v>3269418</v>
      </c>
      <c r="AS648" s="38">
        <f t="shared" si="274"/>
        <v>204260</v>
      </c>
      <c r="AT648" s="38">
        <f t="shared" si="275"/>
        <v>442007.15</v>
      </c>
      <c r="AU648" s="66">
        <f t="shared" si="276"/>
        <v>2990491</v>
      </c>
      <c r="AV648" s="20">
        <f t="shared" si="277"/>
        <v>3269418</v>
      </c>
      <c r="AX648" s="65">
        <f t="shared" si="278"/>
        <v>1</v>
      </c>
    </row>
    <row r="649" spans="1:50" ht="15" customHeight="1">
      <c r="A649" s="2">
        <v>67</v>
      </c>
      <c r="B649" s="2">
        <v>200</v>
      </c>
      <c r="C649" s="1" t="s">
        <v>49</v>
      </c>
      <c r="D649" s="35">
        <v>54301</v>
      </c>
      <c r="E649" s="66">
        <v>0</v>
      </c>
      <c r="F649" s="7">
        <v>297</v>
      </c>
      <c r="G649" s="66">
        <v>286</v>
      </c>
      <c r="H649" s="63">
        <v>2.5089999999999999</v>
      </c>
      <c r="I649" s="65">
        <v>30</v>
      </c>
      <c r="J649" s="73">
        <f t="shared" si="253"/>
        <v>0.10489999999999999</v>
      </c>
      <c r="K649" s="65">
        <v>50</v>
      </c>
      <c r="L649" s="65">
        <v>201</v>
      </c>
      <c r="M649" s="61">
        <v>40</v>
      </c>
      <c r="N649" s="41">
        <f t="shared" si="280"/>
        <v>24.875600000000002</v>
      </c>
      <c r="O649" s="41">
        <f t="shared" si="254"/>
        <v>19.900499999999997</v>
      </c>
      <c r="P649" s="3">
        <v>235</v>
      </c>
      <c r="Q649" s="3">
        <v>260</v>
      </c>
      <c r="R649" s="3">
        <v>249</v>
      </c>
      <c r="S649" s="3">
        <v>250</v>
      </c>
      <c r="T649" s="75">
        <v>297</v>
      </c>
      <c r="U649" s="74">
        <f t="shared" si="255"/>
        <v>297</v>
      </c>
      <c r="V649" s="42">
        <f t="shared" si="256"/>
        <v>3.7</v>
      </c>
      <c r="W649" s="68">
        <v>139258</v>
      </c>
      <c r="X649" s="69">
        <v>120204</v>
      </c>
      <c r="Y649" s="8">
        <v>0.49591001966032278</v>
      </c>
      <c r="Z649" s="37">
        <f t="shared" si="257"/>
        <v>598.899</v>
      </c>
      <c r="AA649" s="65">
        <f t="shared" si="258"/>
        <v>0</v>
      </c>
      <c r="AB649" s="34">
        <f t="shared" si="259"/>
        <v>0.43202299999999999</v>
      </c>
      <c r="AC649" s="34" t="str">
        <f t="shared" si="260"/>
        <v/>
      </c>
      <c r="AD649" s="65" t="str">
        <f t="shared" si="261"/>
        <v/>
      </c>
      <c r="AE649" s="65">
        <f t="shared" si="262"/>
        <v>478.262</v>
      </c>
      <c r="AF649" s="65">
        <f t="shared" si="263"/>
        <v>478.262</v>
      </c>
      <c r="AG649" s="65">
        <f t="shared" si="279"/>
        <v>0</v>
      </c>
      <c r="AH649" s="34" t="str">
        <f t="shared" si="264"/>
        <v/>
      </c>
      <c r="AI649" s="34" t="str">
        <f t="shared" si="265"/>
        <v/>
      </c>
      <c r="AJ649" s="65" t="str">
        <f t="shared" si="266"/>
        <v/>
      </c>
      <c r="AK649" s="37" t="str">
        <f t="shared" si="267"/>
        <v/>
      </c>
      <c r="AL649" s="14">
        <f t="shared" si="268"/>
        <v>478.26</v>
      </c>
      <c r="AM649" s="42">
        <f t="shared" si="269"/>
        <v>533.52</v>
      </c>
      <c r="AN649" s="60">
        <f t="shared" si="270"/>
        <v>92424</v>
      </c>
      <c r="AO649" s="43">
        <f t="shared" si="271"/>
        <v>4.6442910472681925E-2</v>
      </c>
      <c r="AP649" s="66">
        <f t="shared" si="272"/>
        <v>1770.543075950053</v>
      </c>
      <c r="AQ649" s="18">
        <v>0</v>
      </c>
      <c r="AR649" s="66">
        <f t="shared" si="273"/>
        <v>56072</v>
      </c>
      <c r="AS649" s="38">
        <f t="shared" si="274"/>
        <v>2860</v>
      </c>
      <c r="AT649" s="38">
        <f t="shared" si="275"/>
        <v>6010.2000000000007</v>
      </c>
      <c r="AU649" s="66">
        <f t="shared" si="276"/>
        <v>51441</v>
      </c>
      <c r="AV649" s="20">
        <f t="shared" si="277"/>
        <v>56072</v>
      </c>
      <c r="AX649" s="65">
        <f t="shared" si="278"/>
        <v>1</v>
      </c>
    </row>
    <row r="650" spans="1:50" ht="15" customHeight="1">
      <c r="A650" s="2">
        <v>67</v>
      </c>
      <c r="B650" s="2">
        <v>400</v>
      </c>
      <c r="C650" s="1" t="s">
        <v>339</v>
      </c>
      <c r="D650" s="35">
        <v>39045</v>
      </c>
      <c r="E650" s="66">
        <v>0</v>
      </c>
      <c r="F650" s="7">
        <v>198</v>
      </c>
      <c r="G650" s="66">
        <v>186</v>
      </c>
      <c r="H650" s="63">
        <v>2.2410000000000001</v>
      </c>
      <c r="I650" s="65">
        <v>18</v>
      </c>
      <c r="J650" s="73">
        <f t="shared" si="253"/>
        <v>9.6799999999999997E-2</v>
      </c>
      <c r="K650" s="65">
        <v>48</v>
      </c>
      <c r="L650" s="65">
        <v>126</v>
      </c>
      <c r="M650" s="61">
        <v>55</v>
      </c>
      <c r="N650" s="41">
        <f t="shared" si="280"/>
        <v>38.095199999999998</v>
      </c>
      <c r="O650" s="41">
        <f t="shared" si="254"/>
        <v>43.650800000000004</v>
      </c>
      <c r="P650" s="3">
        <v>274</v>
      </c>
      <c r="Q650" s="3">
        <v>279</v>
      </c>
      <c r="R650" s="3">
        <v>234</v>
      </c>
      <c r="S650" s="3">
        <v>222</v>
      </c>
      <c r="T650" s="75">
        <v>198</v>
      </c>
      <c r="U650" s="74">
        <f t="shared" si="255"/>
        <v>279</v>
      </c>
      <c r="V650" s="42">
        <f t="shared" si="256"/>
        <v>33.33</v>
      </c>
      <c r="W650" s="68">
        <v>107328</v>
      </c>
      <c r="X650" s="69">
        <v>55139</v>
      </c>
      <c r="Y650" s="8">
        <v>1.7428617429887705</v>
      </c>
      <c r="Z650" s="37">
        <f t="shared" si="257"/>
        <v>113.6063</v>
      </c>
      <c r="AA650" s="65">
        <f t="shared" si="258"/>
        <v>0</v>
      </c>
      <c r="AB650" s="34">
        <f t="shared" si="259"/>
        <v>0.43202299999999999</v>
      </c>
      <c r="AC650" s="34" t="str">
        <f t="shared" si="260"/>
        <v/>
      </c>
      <c r="AD650" s="65" t="str">
        <f t="shared" si="261"/>
        <v/>
      </c>
      <c r="AE650" s="65">
        <f t="shared" si="262"/>
        <v>441.56200000000001</v>
      </c>
      <c r="AF650" s="65">
        <f t="shared" si="263"/>
        <v>441.56200000000001</v>
      </c>
      <c r="AG650" s="65">
        <f t="shared" si="279"/>
        <v>0</v>
      </c>
      <c r="AH650" s="34" t="str">
        <f t="shared" si="264"/>
        <v/>
      </c>
      <c r="AI650" s="34" t="str">
        <f t="shared" si="265"/>
        <v/>
      </c>
      <c r="AJ650" s="65" t="str">
        <f t="shared" si="266"/>
        <v/>
      </c>
      <c r="AK650" s="37" t="str">
        <f t="shared" si="267"/>
        <v/>
      </c>
      <c r="AL650" s="14">
        <f t="shared" si="268"/>
        <v>441.56</v>
      </c>
      <c r="AM650" s="42">
        <f t="shared" si="269"/>
        <v>492.58</v>
      </c>
      <c r="AN650" s="60">
        <f t="shared" si="270"/>
        <v>45252</v>
      </c>
      <c r="AO650" s="43">
        <f t="shared" si="271"/>
        <v>4.6442910472681925E-2</v>
      </c>
      <c r="AP650" s="66">
        <f t="shared" si="272"/>
        <v>288.27114530393669</v>
      </c>
      <c r="AQ650" s="18">
        <v>0</v>
      </c>
      <c r="AR650" s="66">
        <f t="shared" si="273"/>
        <v>39333</v>
      </c>
      <c r="AS650" s="38">
        <f t="shared" si="274"/>
        <v>1860</v>
      </c>
      <c r="AT650" s="38">
        <f t="shared" si="275"/>
        <v>2756.9500000000003</v>
      </c>
      <c r="AU650" s="66">
        <f t="shared" si="276"/>
        <v>37185</v>
      </c>
      <c r="AV650" s="20">
        <f t="shared" si="277"/>
        <v>39333</v>
      </c>
      <c r="AX650" s="65">
        <f t="shared" si="278"/>
        <v>1</v>
      </c>
    </row>
    <row r="651" spans="1:50" ht="15" customHeight="1">
      <c r="A651" s="2">
        <v>67</v>
      </c>
      <c r="B651" s="2">
        <v>500</v>
      </c>
      <c r="C651" s="1" t="s">
        <v>363</v>
      </c>
      <c r="D651" s="35">
        <v>205988</v>
      </c>
      <c r="E651" s="66">
        <v>0</v>
      </c>
      <c r="F651" s="7">
        <v>686</v>
      </c>
      <c r="G651" s="66">
        <v>668</v>
      </c>
      <c r="H651" s="63">
        <v>2.379</v>
      </c>
      <c r="I651" s="65">
        <v>151</v>
      </c>
      <c r="J651" s="73">
        <f t="shared" si="253"/>
        <v>0.22600000000000001</v>
      </c>
      <c r="K651" s="65">
        <v>64</v>
      </c>
      <c r="L651" s="65">
        <v>310</v>
      </c>
      <c r="M651" s="61">
        <v>107</v>
      </c>
      <c r="N651" s="41">
        <f t="shared" si="280"/>
        <v>20.645199999999999</v>
      </c>
      <c r="O651" s="41">
        <f t="shared" si="254"/>
        <v>34.516100000000002</v>
      </c>
      <c r="P651" s="3">
        <v>571</v>
      </c>
      <c r="Q651" s="3">
        <v>598</v>
      </c>
      <c r="R651" s="3">
        <v>607</v>
      </c>
      <c r="S651" s="3">
        <v>565</v>
      </c>
      <c r="T651" s="75">
        <v>686</v>
      </c>
      <c r="U651" s="74">
        <f t="shared" si="255"/>
        <v>686</v>
      </c>
      <c r="V651" s="42">
        <f t="shared" si="256"/>
        <v>2.62</v>
      </c>
      <c r="W651" s="68">
        <v>311836</v>
      </c>
      <c r="X651" s="69">
        <v>130468</v>
      </c>
      <c r="Y651" s="8">
        <v>0.53793144987544339</v>
      </c>
      <c r="Z651" s="37">
        <f t="shared" si="257"/>
        <v>1275.2554</v>
      </c>
      <c r="AA651" s="65">
        <f t="shared" si="258"/>
        <v>0</v>
      </c>
      <c r="AB651" s="34">
        <f t="shared" si="259"/>
        <v>0.43202299999999999</v>
      </c>
      <c r="AC651" s="34" t="str">
        <f t="shared" si="260"/>
        <v/>
      </c>
      <c r="AD651" s="65" t="str">
        <f t="shared" si="261"/>
        <v/>
      </c>
      <c r="AE651" s="65">
        <f t="shared" si="262"/>
        <v>618.45600000000002</v>
      </c>
      <c r="AF651" s="65">
        <f t="shared" si="263"/>
        <v>618.45600000000002</v>
      </c>
      <c r="AG651" s="65">
        <f t="shared" si="279"/>
        <v>0</v>
      </c>
      <c r="AH651" s="34" t="str">
        <f t="shared" si="264"/>
        <v/>
      </c>
      <c r="AI651" s="34" t="str">
        <f t="shared" si="265"/>
        <v/>
      </c>
      <c r="AJ651" s="65" t="str">
        <f t="shared" si="266"/>
        <v/>
      </c>
      <c r="AK651" s="37" t="str">
        <f t="shared" si="267"/>
        <v/>
      </c>
      <c r="AL651" s="14">
        <f t="shared" si="268"/>
        <v>618.46</v>
      </c>
      <c r="AM651" s="42">
        <f t="shared" si="269"/>
        <v>689.92</v>
      </c>
      <c r="AN651" s="60">
        <f t="shared" si="270"/>
        <v>326146</v>
      </c>
      <c r="AO651" s="43">
        <f t="shared" si="271"/>
        <v>4.6442910472681925E-2</v>
      </c>
      <c r="AP651" s="66">
        <f t="shared" si="272"/>
        <v>5580.487236576515</v>
      </c>
      <c r="AQ651" s="18">
        <v>0</v>
      </c>
      <c r="AR651" s="66">
        <f t="shared" si="273"/>
        <v>211568</v>
      </c>
      <c r="AS651" s="38">
        <f t="shared" si="274"/>
        <v>6680</v>
      </c>
      <c r="AT651" s="38">
        <f t="shared" si="275"/>
        <v>6523.4000000000005</v>
      </c>
      <c r="AU651" s="66">
        <f t="shared" si="276"/>
        <v>199465</v>
      </c>
      <c r="AV651" s="20">
        <f t="shared" si="277"/>
        <v>211568</v>
      </c>
      <c r="AX651" s="65">
        <f t="shared" si="278"/>
        <v>1</v>
      </c>
    </row>
    <row r="652" spans="1:50" ht="15" customHeight="1">
      <c r="A652" s="2">
        <v>67</v>
      </c>
      <c r="B652" s="2">
        <v>800</v>
      </c>
      <c r="C652" s="1" t="s">
        <v>406</v>
      </c>
      <c r="D652" s="35">
        <v>8116</v>
      </c>
      <c r="E652" s="66">
        <v>0</v>
      </c>
      <c r="F652" s="7">
        <v>68</v>
      </c>
      <c r="G652" s="66">
        <v>61</v>
      </c>
      <c r="H652" s="63">
        <v>2.2589999999999999</v>
      </c>
      <c r="I652" s="65"/>
      <c r="J652" s="73">
        <f t="shared" ref="J652:J715" si="281">ROUND(I652/G652,4)</f>
        <v>0</v>
      </c>
      <c r="K652" s="65">
        <v>10</v>
      </c>
      <c r="L652" s="65">
        <v>33</v>
      </c>
      <c r="M652" s="61">
        <v>20</v>
      </c>
      <c r="N652" s="41">
        <f t="shared" si="280"/>
        <v>30.303000000000001</v>
      </c>
      <c r="O652" s="41">
        <f t="shared" ref="O652:O715" si="282">ROUND(M652/L652,6)*100</f>
        <v>60.606099999999998</v>
      </c>
      <c r="P652" s="3">
        <v>89</v>
      </c>
      <c r="Q652" s="3">
        <v>95</v>
      </c>
      <c r="R652" s="3">
        <v>81</v>
      </c>
      <c r="S652" s="3">
        <v>61</v>
      </c>
      <c r="T652" s="75">
        <v>68</v>
      </c>
      <c r="U652" s="74">
        <f t="shared" ref="U652:U715" si="283">MAX(P652:T652)</f>
        <v>95</v>
      </c>
      <c r="V652" s="42">
        <f t="shared" ref="V652:V715" si="284">ROUND(IF(100*(1-(G652/U652))&lt;0,0,100*(1-G652/U652)),2)</f>
        <v>35.79</v>
      </c>
      <c r="W652" s="68">
        <v>43758</v>
      </c>
      <c r="X652" s="69">
        <v>15505</v>
      </c>
      <c r="Y652" s="8">
        <v>1.0544554646585236</v>
      </c>
      <c r="Z652" s="37">
        <f t="shared" ref="Z652:Z715" si="285">ROUND(T652/Y652,4)</f>
        <v>64.488299999999995</v>
      </c>
      <c r="AA652" s="65">
        <f t="shared" ref="AA652:AA715" si="286">IF((AND(G652&gt;=10000,Z652&lt;150)),100,IF(AND(G652&lt;10000,Z652&lt;30),200,0))</f>
        <v>0</v>
      </c>
      <c r="AB652" s="34">
        <f t="shared" ref="AB652:AB715" si="287">ROUND(X$11/W$11,6)</f>
        <v>0.43202299999999999</v>
      </c>
      <c r="AC652" s="34" t="str">
        <f t="shared" ref="AC652:AC715" si="288">IF(AND(2500&lt;=G652,G652&lt;3000),(G652-2500)*0.002,"")</f>
        <v/>
      </c>
      <c r="AD652" s="65" t="str">
        <f t="shared" ref="AD652:AD715" si="289">IF(AND(10000&lt;=G652,G652&lt;11000),(11000-G652)*0.001,"")</f>
        <v/>
      </c>
      <c r="AE652" s="65">
        <f t="shared" ref="AE652:AE715" si="290">IF(G652&lt;2500, 410+(0.367*MAX(0,(G652-100))+AA652),"")</f>
        <v>410</v>
      </c>
      <c r="AF652" s="65">
        <f t="shared" ref="AF652:AF715" si="291">IF(AND(AE652&lt;&gt;"",AE652&gt;630+AA652),630+AA652,AE652)</f>
        <v>410</v>
      </c>
      <c r="AG652" s="65">
        <f t="shared" si="279"/>
        <v>0</v>
      </c>
      <c r="AH652" s="34" t="str">
        <f t="shared" ref="AH652:AH715" si="292">IF(G652&gt;=10000,1.15*((4.59*N652)+(0.622*O652)+(169.415*J652)+AA652+307.664),"")</f>
        <v/>
      </c>
      <c r="AI652" s="34" t="str">
        <f t="shared" ref="AI652:AI715" si="293">IF(AND(2500&lt;=G652,G652&lt;3000),(AC652*AG652)+(630*(1-AC652)),"")</f>
        <v/>
      </c>
      <c r="AJ652" s="65" t="str">
        <f t="shared" ref="AJ652:AJ715" si="294">IF(AND(10000&lt;=G652,G652&lt;11000),(AD652*AG652)+(AH652*(1-AD652)),"")</f>
        <v/>
      </c>
      <c r="AK652" s="37" t="str">
        <f t="shared" ref="AK652:AK715" si="295">IF(AND(AC652="",AD652=""),"",1)</f>
        <v/>
      </c>
      <c r="AL652" s="14">
        <f t="shared" ref="AL652:AL715" si="296">ROUND(IF(AK652="",MAX(AF652,AG652,AH652),MAX(AI652,AJ652)),2)</f>
        <v>410</v>
      </c>
      <c r="AM652" s="42">
        <f t="shared" ref="AM652:AM715" si="297">ROUND(AL652*AM$2,2)</f>
        <v>457.38</v>
      </c>
      <c r="AN652" s="60">
        <f t="shared" ref="AN652:AN715" si="298">ROUND(IF((AM652*G652)-(W652*AB652)&lt;0,0,(AM652*G652)-(W652*AB652)),0)</f>
        <v>8996</v>
      </c>
      <c r="AO652" s="43">
        <f t="shared" ref="AO652:AO715" si="299">$AO$11</f>
        <v>4.6442910472681925E-2</v>
      </c>
      <c r="AP652" s="66">
        <f t="shared" ref="AP652:AP715" si="300">(AN652-(D652-E652))*AO652</f>
        <v>40.869761215960096</v>
      </c>
      <c r="AQ652" s="18">
        <v>0</v>
      </c>
      <c r="AR652" s="66">
        <f t="shared" ref="AR652:AR715" si="301">ROUND(MAX(IF((D652-E652)&lt;AN652,D652-E652+AP652+AQ652,AN652+AQ652),0),0)</f>
        <v>8157</v>
      </c>
      <c r="AS652" s="38">
        <f t="shared" ref="AS652:AS715" si="302">10*G652</f>
        <v>610</v>
      </c>
      <c r="AT652" s="38">
        <f t="shared" ref="AT652:AT715" si="303">0.05*X652</f>
        <v>775.25</v>
      </c>
      <c r="AU652" s="66">
        <f t="shared" ref="AU652:AU715" si="304">ROUND(MAX(D652-(IF(AND(E652&gt;0,AQ652=0),E652,0))-MIN(AS652:AT652)),0)</f>
        <v>7506</v>
      </c>
      <c r="AV652" s="20">
        <f t="shared" ref="AV652:AV715" si="305">MAX(AR652,AU652)</f>
        <v>8157</v>
      </c>
      <c r="AX652" s="65">
        <f t="shared" ref="AX652:AX715" si="306">IF(AV652&gt;0,1,0)</f>
        <v>1</v>
      </c>
    </row>
    <row r="653" spans="1:50" ht="15" customHeight="1">
      <c r="A653" s="2">
        <v>67</v>
      </c>
      <c r="B653" s="2">
        <v>900</v>
      </c>
      <c r="C653" s="1" t="s">
        <v>472</v>
      </c>
      <c r="D653" s="35">
        <v>1486941</v>
      </c>
      <c r="E653" s="66">
        <v>0</v>
      </c>
      <c r="F653" s="7">
        <v>4745</v>
      </c>
      <c r="G653" s="66">
        <v>4725</v>
      </c>
      <c r="H653" s="63">
        <v>2.17</v>
      </c>
      <c r="I653" s="65">
        <v>2542</v>
      </c>
      <c r="J653" s="73">
        <f t="shared" si="281"/>
        <v>0.53800000000000003</v>
      </c>
      <c r="K653" s="65">
        <v>601</v>
      </c>
      <c r="L653" s="65">
        <v>2110</v>
      </c>
      <c r="M653" s="61">
        <v>789</v>
      </c>
      <c r="N653" s="41">
        <f t="shared" si="280"/>
        <v>28.483399999999996</v>
      </c>
      <c r="O653" s="41">
        <f t="shared" si="282"/>
        <v>37.3934</v>
      </c>
      <c r="P653" s="3">
        <v>4703</v>
      </c>
      <c r="Q653" s="3">
        <v>4568</v>
      </c>
      <c r="R653" s="3">
        <v>4382</v>
      </c>
      <c r="S653" s="3">
        <v>4617</v>
      </c>
      <c r="T653" s="74">
        <v>4745</v>
      </c>
      <c r="U653" s="74">
        <f t="shared" si="283"/>
        <v>4745</v>
      </c>
      <c r="V653" s="42">
        <f t="shared" si="284"/>
        <v>0.42</v>
      </c>
      <c r="W653" s="68">
        <v>3550906</v>
      </c>
      <c r="X653" s="69">
        <v>1915908</v>
      </c>
      <c r="Y653" s="8">
        <v>3.6823243968697925</v>
      </c>
      <c r="Z653" s="37">
        <f t="shared" si="285"/>
        <v>1288.5882999999999</v>
      </c>
      <c r="AA653" s="65">
        <f t="shared" si="286"/>
        <v>0</v>
      </c>
      <c r="AB653" s="34">
        <f t="shared" si="287"/>
        <v>0.43202299999999999</v>
      </c>
      <c r="AC653" s="34" t="str">
        <f t="shared" si="288"/>
        <v/>
      </c>
      <c r="AD653" s="65" t="str">
        <f t="shared" si="289"/>
        <v/>
      </c>
      <c r="AE653" s="65" t="str">
        <f t="shared" si="290"/>
        <v/>
      </c>
      <c r="AF653" s="65" t="str">
        <f t="shared" si="291"/>
        <v/>
      </c>
      <c r="AG653" s="65">
        <f t="shared" ref="AG653:AG716" si="307">IF((AND(2500&lt;=G653,G653&lt;11000)),1.15*(572.62+(5.026*N653)-(53.768*H653)+(14.022*V653)+AA653),0)</f>
        <v>695.73878565999985</v>
      </c>
      <c r="AH653" s="34" t="str">
        <f t="shared" si="292"/>
        <v/>
      </c>
      <c r="AI653" s="34" t="str">
        <f t="shared" si="293"/>
        <v/>
      </c>
      <c r="AJ653" s="65" t="str">
        <f t="shared" si="294"/>
        <v/>
      </c>
      <c r="AK653" s="37" t="str">
        <f t="shared" si="295"/>
        <v/>
      </c>
      <c r="AL653" s="14">
        <f t="shared" si="296"/>
        <v>695.74</v>
      </c>
      <c r="AM653" s="42">
        <f t="shared" si="297"/>
        <v>776.13</v>
      </c>
      <c r="AN653" s="60">
        <f t="shared" si="298"/>
        <v>2133141</v>
      </c>
      <c r="AO653" s="43">
        <f t="shared" si="299"/>
        <v>4.6442910472681925E-2</v>
      </c>
      <c r="AP653" s="66">
        <f t="shared" si="300"/>
        <v>30011.408747447062</v>
      </c>
      <c r="AQ653" s="18">
        <v>0</v>
      </c>
      <c r="AR653" s="66">
        <f t="shared" si="301"/>
        <v>1516952</v>
      </c>
      <c r="AS653" s="38">
        <f t="shared" si="302"/>
        <v>47250</v>
      </c>
      <c r="AT653" s="38">
        <f t="shared" si="303"/>
        <v>95795.400000000009</v>
      </c>
      <c r="AU653" s="66">
        <f t="shared" si="304"/>
        <v>1439691</v>
      </c>
      <c r="AV653" s="20">
        <f t="shared" si="305"/>
        <v>1516952</v>
      </c>
      <c r="AX653" s="65">
        <f t="shared" si="306"/>
        <v>1</v>
      </c>
    </row>
    <row r="654" spans="1:50" ht="15" customHeight="1">
      <c r="A654" s="2">
        <v>67</v>
      </c>
      <c r="B654" s="2">
        <v>1000</v>
      </c>
      <c r="C654" s="1" t="s">
        <v>479</v>
      </c>
      <c r="D654" s="35">
        <v>50438</v>
      </c>
      <c r="E654" s="66">
        <v>0</v>
      </c>
      <c r="F654" s="7">
        <v>222</v>
      </c>
      <c r="G654" s="66">
        <v>209</v>
      </c>
      <c r="H654" s="63">
        <v>2.419</v>
      </c>
      <c r="I654" s="65">
        <v>72</v>
      </c>
      <c r="J654" s="73">
        <f t="shared" si="281"/>
        <v>0.34449999999999997</v>
      </c>
      <c r="K654" s="65">
        <v>45</v>
      </c>
      <c r="L654" s="65">
        <v>99</v>
      </c>
      <c r="M654" s="61">
        <v>23</v>
      </c>
      <c r="N654" s="41">
        <f t="shared" si="280"/>
        <v>45.454499999999996</v>
      </c>
      <c r="O654" s="41">
        <f t="shared" si="282"/>
        <v>23.232299999999999</v>
      </c>
      <c r="P654" s="3">
        <v>233</v>
      </c>
      <c r="Q654" s="3">
        <v>234</v>
      </c>
      <c r="R654" s="3">
        <v>155</v>
      </c>
      <c r="S654" s="3">
        <v>221</v>
      </c>
      <c r="T654" s="75">
        <v>222</v>
      </c>
      <c r="U654" s="74">
        <f t="shared" si="283"/>
        <v>234</v>
      </c>
      <c r="V654" s="42">
        <f t="shared" si="284"/>
        <v>10.68</v>
      </c>
      <c r="W654" s="68">
        <v>84812</v>
      </c>
      <c r="X654" s="69">
        <v>41141</v>
      </c>
      <c r="Y654" s="8">
        <v>0.77525417106179639</v>
      </c>
      <c r="Z654" s="37">
        <f t="shared" si="285"/>
        <v>286.35770000000002</v>
      </c>
      <c r="AA654" s="65">
        <f t="shared" si="286"/>
        <v>0</v>
      </c>
      <c r="AB654" s="34">
        <f t="shared" si="287"/>
        <v>0.43202299999999999</v>
      </c>
      <c r="AC654" s="34" t="str">
        <f t="shared" si="288"/>
        <v/>
      </c>
      <c r="AD654" s="65" t="str">
        <f t="shared" si="289"/>
        <v/>
      </c>
      <c r="AE654" s="65">
        <f t="shared" si="290"/>
        <v>450.00299999999999</v>
      </c>
      <c r="AF654" s="65">
        <f t="shared" si="291"/>
        <v>450.00299999999999</v>
      </c>
      <c r="AG654" s="65">
        <f t="shared" si="307"/>
        <v>0</v>
      </c>
      <c r="AH654" s="34" t="str">
        <f t="shared" si="292"/>
        <v/>
      </c>
      <c r="AI654" s="34" t="str">
        <f t="shared" si="293"/>
        <v/>
      </c>
      <c r="AJ654" s="65" t="str">
        <f t="shared" si="294"/>
        <v/>
      </c>
      <c r="AK654" s="37" t="str">
        <f t="shared" si="295"/>
        <v/>
      </c>
      <c r="AL654" s="14">
        <f t="shared" si="296"/>
        <v>450</v>
      </c>
      <c r="AM654" s="42">
        <f t="shared" si="297"/>
        <v>502</v>
      </c>
      <c r="AN654" s="60">
        <f t="shared" si="298"/>
        <v>68277</v>
      </c>
      <c r="AO654" s="43">
        <f t="shared" si="299"/>
        <v>4.6442910472681925E-2</v>
      </c>
      <c r="AP654" s="66">
        <f t="shared" si="300"/>
        <v>828.49507992217286</v>
      </c>
      <c r="AQ654" s="18">
        <v>0</v>
      </c>
      <c r="AR654" s="66">
        <f t="shared" si="301"/>
        <v>51266</v>
      </c>
      <c r="AS654" s="38">
        <f t="shared" si="302"/>
        <v>2090</v>
      </c>
      <c r="AT654" s="38">
        <f t="shared" si="303"/>
        <v>2057.0500000000002</v>
      </c>
      <c r="AU654" s="66">
        <f t="shared" si="304"/>
        <v>48381</v>
      </c>
      <c r="AV654" s="20">
        <f t="shared" si="305"/>
        <v>51266</v>
      </c>
      <c r="AX654" s="65">
        <f t="shared" si="306"/>
        <v>1</v>
      </c>
    </row>
    <row r="655" spans="1:50" ht="15" customHeight="1">
      <c r="A655" s="2">
        <v>67</v>
      </c>
      <c r="B655" s="2">
        <v>1100</v>
      </c>
      <c r="C655" s="1" t="s">
        <v>738</v>
      </c>
      <c r="D655" s="35">
        <v>42248</v>
      </c>
      <c r="E655" s="66">
        <v>0</v>
      </c>
      <c r="F655" s="7">
        <v>180</v>
      </c>
      <c r="G655" s="66">
        <v>182</v>
      </c>
      <c r="H655" s="63">
        <v>2.6379999999999999</v>
      </c>
      <c r="I655" s="65">
        <v>7</v>
      </c>
      <c r="J655" s="73">
        <f t="shared" si="281"/>
        <v>3.85E-2</v>
      </c>
      <c r="K655" s="65">
        <v>33</v>
      </c>
      <c r="L655" s="65">
        <v>78</v>
      </c>
      <c r="M655" s="61">
        <v>10</v>
      </c>
      <c r="N655" s="41">
        <f t="shared" si="280"/>
        <v>42.307699999999997</v>
      </c>
      <c r="O655" s="41">
        <f t="shared" si="282"/>
        <v>12.820500000000001</v>
      </c>
      <c r="P655" s="3">
        <v>191</v>
      </c>
      <c r="Q655" s="3">
        <v>153</v>
      </c>
      <c r="R655" s="3">
        <v>176</v>
      </c>
      <c r="S655" s="3">
        <v>182</v>
      </c>
      <c r="T655" s="75">
        <v>180</v>
      </c>
      <c r="U655" s="74">
        <f t="shared" si="283"/>
        <v>191</v>
      </c>
      <c r="V655" s="42">
        <f t="shared" si="284"/>
        <v>4.71</v>
      </c>
      <c r="W655" s="68">
        <v>55676</v>
      </c>
      <c r="X655" s="69">
        <v>24757</v>
      </c>
      <c r="Y655" s="8">
        <v>0.42287917936299318</v>
      </c>
      <c r="Z655" s="37">
        <f t="shared" si="285"/>
        <v>425.65350000000001</v>
      </c>
      <c r="AA655" s="65">
        <f t="shared" si="286"/>
        <v>0</v>
      </c>
      <c r="AB655" s="34">
        <f t="shared" si="287"/>
        <v>0.43202299999999999</v>
      </c>
      <c r="AC655" s="34" t="str">
        <f t="shared" si="288"/>
        <v/>
      </c>
      <c r="AD655" s="65" t="str">
        <f t="shared" si="289"/>
        <v/>
      </c>
      <c r="AE655" s="65">
        <f t="shared" si="290"/>
        <v>440.09399999999999</v>
      </c>
      <c r="AF655" s="65">
        <f t="shared" si="291"/>
        <v>440.09399999999999</v>
      </c>
      <c r="AG655" s="65">
        <f t="shared" si="307"/>
        <v>0</v>
      </c>
      <c r="AH655" s="34" t="str">
        <f t="shared" si="292"/>
        <v/>
      </c>
      <c r="AI655" s="34" t="str">
        <f t="shared" si="293"/>
        <v/>
      </c>
      <c r="AJ655" s="65" t="str">
        <f t="shared" si="294"/>
        <v/>
      </c>
      <c r="AK655" s="37" t="str">
        <f t="shared" si="295"/>
        <v/>
      </c>
      <c r="AL655" s="14">
        <f t="shared" si="296"/>
        <v>440.09</v>
      </c>
      <c r="AM655" s="42">
        <f t="shared" si="297"/>
        <v>490.94</v>
      </c>
      <c r="AN655" s="60">
        <f t="shared" si="298"/>
        <v>65298</v>
      </c>
      <c r="AO655" s="43">
        <f t="shared" si="299"/>
        <v>4.6442910472681925E-2</v>
      </c>
      <c r="AP655" s="66">
        <f t="shared" si="300"/>
        <v>1070.5090863953185</v>
      </c>
      <c r="AQ655" s="18">
        <v>0</v>
      </c>
      <c r="AR655" s="66">
        <f t="shared" si="301"/>
        <v>43319</v>
      </c>
      <c r="AS655" s="38">
        <f t="shared" si="302"/>
        <v>1820</v>
      </c>
      <c r="AT655" s="38">
        <f t="shared" si="303"/>
        <v>1237.8500000000001</v>
      </c>
      <c r="AU655" s="66">
        <f t="shared" si="304"/>
        <v>41010</v>
      </c>
      <c r="AV655" s="20">
        <f t="shared" si="305"/>
        <v>43319</v>
      </c>
      <c r="AX655" s="65">
        <f t="shared" si="306"/>
        <v>1</v>
      </c>
    </row>
    <row r="656" spans="1:50" ht="15" customHeight="1">
      <c r="A656" s="2">
        <v>68</v>
      </c>
      <c r="B656" s="2">
        <v>100</v>
      </c>
      <c r="C656" s="1" t="s">
        <v>36</v>
      </c>
      <c r="D656" s="35">
        <v>117032</v>
      </c>
      <c r="E656" s="66">
        <v>0</v>
      </c>
      <c r="F656" s="7">
        <v>375</v>
      </c>
      <c r="G656" s="66">
        <v>362</v>
      </c>
      <c r="H656" s="63">
        <v>2.0339999999999998</v>
      </c>
      <c r="I656" s="65">
        <v>199</v>
      </c>
      <c r="J656" s="73">
        <f t="shared" si="281"/>
        <v>0.54969999999999997</v>
      </c>
      <c r="K656" s="65">
        <v>47</v>
      </c>
      <c r="L656" s="65">
        <v>190</v>
      </c>
      <c r="M656" s="61">
        <v>41</v>
      </c>
      <c r="N656" s="41">
        <f t="shared" si="280"/>
        <v>24.736799999999999</v>
      </c>
      <c r="O656" s="41">
        <f t="shared" si="282"/>
        <v>21.578900000000001</v>
      </c>
      <c r="P656" s="3">
        <v>327</v>
      </c>
      <c r="Q656" s="3">
        <v>320</v>
      </c>
      <c r="R656" s="3">
        <v>381</v>
      </c>
      <c r="S656" s="3">
        <v>470</v>
      </c>
      <c r="T656" s="75">
        <v>375</v>
      </c>
      <c r="U656" s="74">
        <f t="shared" si="283"/>
        <v>470</v>
      </c>
      <c r="V656" s="42">
        <f t="shared" si="284"/>
        <v>22.98</v>
      </c>
      <c r="W656" s="68">
        <v>138029</v>
      </c>
      <c r="X656" s="69">
        <v>130001</v>
      </c>
      <c r="Y656" s="8">
        <v>1.331551729197201</v>
      </c>
      <c r="Z656" s="37">
        <f t="shared" si="285"/>
        <v>281.62630000000001</v>
      </c>
      <c r="AA656" s="65">
        <f t="shared" si="286"/>
        <v>0</v>
      </c>
      <c r="AB656" s="34">
        <f t="shared" si="287"/>
        <v>0.43202299999999999</v>
      </c>
      <c r="AC656" s="34" t="str">
        <f t="shared" si="288"/>
        <v/>
      </c>
      <c r="AD656" s="65" t="str">
        <f t="shared" si="289"/>
        <v/>
      </c>
      <c r="AE656" s="65">
        <f t="shared" si="290"/>
        <v>506.154</v>
      </c>
      <c r="AF656" s="65">
        <f t="shared" si="291"/>
        <v>506.154</v>
      </c>
      <c r="AG656" s="65">
        <f t="shared" si="307"/>
        <v>0</v>
      </c>
      <c r="AH656" s="34" t="str">
        <f t="shared" si="292"/>
        <v/>
      </c>
      <c r="AI656" s="34" t="str">
        <f t="shared" si="293"/>
        <v/>
      </c>
      <c r="AJ656" s="65" t="str">
        <f t="shared" si="294"/>
        <v/>
      </c>
      <c r="AK656" s="37" t="str">
        <f t="shared" si="295"/>
        <v/>
      </c>
      <c r="AL656" s="14">
        <f t="shared" si="296"/>
        <v>506.15</v>
      </c>
      <c r="AM656" s="42">
        <f t="shared" si="297"/>
        <v>564.64</v>
      </c>
      <c r="AN656" s="60">
        <f t="shared" si="298"/>
        <v>144768</v>
      </c>
      <c r="AO656" s="43">
        <f t="shared" si="299"/>
        <v>4.6442910472681925E-2</v>
      </c>
      <c r="AP656" s="66">
        <f t="shared" si="300"/>
        <v>1288.140564870306</v>
      </c>
      <c r="AQ656" s="18">
        <v>0</v>
      </c>
      <c r="AR656" s="66">
        <f t="shared" si="301"/>
        <v>118320</v>
      </c>
      <c r="AS656" s="38">
        <f t="shared" si="302"/>
        <v>3620</v>
      </c>
      <c r="AT656" s="38">
        <f t="shared" si="303"/>
        <v>6500.05</v>
      </c>
      <c r="AU656" s="66">
        <f t="shared" si="304"/>
        <v>113412</v>
      </c>
      <c r="AV656" s="20">
        <f t="shared" si="305"/>
        <v>118320</v>
      </c>
      <c r="AX656" s="65">
        <f t="shared" si="306"/>
        <v>1</v>
      </c>
    </row>
    <row r="657" spans="1:50" ht="15" customHeight="1">
      <c r="A657" s="2">
        <v>68</v>
      </c>
      <c r="B657" s="2">
        <v>200</v>
      </c>
      <c r="C657" s="1" t="s">
        <v>317</v>
      </c>
      <c r="D657" s="35">
        <v>272961</v>
      </c>
      <c r="E657" s="66">
        <v>0</v>
      </c>
      <c r="F657" s="7">
        <v>719</v>
      </c>
      <c r="G657" s="66">
        <v>713</v>
      </c>
      <c r="H657" s="63">
        <v>2.2109999999999999</v>
      </c>
      <c r="I657" s="65">
        <v>249</v>
      </c>
      <c r="J657" s="73">
        <f t="shared" si="281"/>
        <v>0.34920000000000001</v>
      </c>
      <c r="K657" s="65">
        <v>69</v>
      </c>
      <c r="L657" s="65">
        <v>351</v>
      </c>
      <c r="M657" s="61">
        <v>113</v>
      </c>
      <c r="N657" s="41">
        <f t="shared" si="280"/>
        <v>19.658100000000001</v>
      </c>
      <c r="O657" s="41">
        <f t="shared" si="282"/>
        <v>32.1937</v>
      </c>
      <c r="P657" s="3">
        <v>787</v>
      </c>
      <c r="Q657" s="3">
        <v>817</v>
      </c>
      <c r="R657" s="3">
        <v>800</v>
      </c>
      <c r="S657" s="3">
        <v>784</v>
      </c>
      <c r="T657" s="75">
        <v>719</v>
      </c>
      <c r="U657" s="74">
        <f t="shared" si="283"/>
        <v>817</v>
      </c>
      <c r="V657" s="42">
        <f t="shared" si="284"/>
        <v>12.73</v>
      </c>
      <c r="W657" s="68">
        <v>325849</v>
      </c>
      <c r="X657" s="69">
        <v>286026</v>
      </c>
      <c r="Y657" s="8">
        <v>1.5068158616951122</v>
      </c>
      <c r="Z657" s="37">
        <f t="shared" si="285"/>
        <v>477.1651</v>
      </c>
      <c r="AA657" s="65">
        <f t="shared" si="286"/>
        <v>0</v>
      </c>
      <c r="AB657" s="34">
        <f t="shared" si="287"/>
        <v>0.43202299999999999</v>
      </c>
      <c r="AC657" s="34" t="str">
        <f t="shared" si="288"/>
        <v/>
      </c>
      <c r="AD657" s="65" t="str">
        <f t="shared" si="289"/>
        <v/>
      </c>
      <c r="AE657" s="65">
        <f t="shared" si="290"/>
        <v>634.971</v>
      </c>
      <c r="AF657" s="65">
        <f t="shared" si="291"/>
        <v>630</v>
      </c>
      <c r="AG657" s="65">
        <f t="shared" si="307"/>
        <v>0</v>
      </c>
      <c r="AH657" s="34" t="str">
        <f t="shared" si="292"/>
        <v/>
      </c>
      <c r="AI657" s="34" t="str">
        <f t="shared" si="293"/>
        <v/>
      </c>
      <c r="AJ657" s="65" t="str">
        <f t="shared" si="294"/>
        <v/>
      </c>
      <c r="AK657" s="37" t="str">
        <f t="shared" si="295"/>
        <v/>
      </c>
      <c r="AL657" s="14">
        <f t="shared" si="296"/>
        <v>630</v>
      </c>
      <c r="AM657" s="42">
        <f t="shared" si="297"/>
        <v>702.8</v>
      </c>
      <c r="AN657" s="60">
        <f t="shared" si="298"/>
        <v>360322</v>
      </c>
      <c r="AO657" s="43">
        <f t="shared" si="299"/>
        <v>4.6442910472681925E-2</v>
      </c>
      <c r="AP657" s="66">
        <f t="shared" si="300"/>
        <v>4057.2991018039656</v>
      </c>
      <c r="AQ657" s="18">
        <v>0</v>
      </c>
      <c r="AR657" s="66">
        <f t="shared" si="301"/>
        <v>277018</v>
      </c>
      <c r="AS657" s="38">
        <f t="shared" si="302"/>
        <v>7130</v>
      </c>
      <c r="AT657" s="38">
        <f t="shared" si="303"/>
        <v>14301.300000000001</v>
      </c>
      <c r="AU657" s="66">
        <f t="shared" si="304"/>
        <v>265831</v>
      </c>
      <c r="AV657" s="20">
        <f t="shared" si="305"/>
        <v>277018</v>
      </c>
      <c r="AX657" s="65">
        <f t="shared" si="306"/>
        <v>1</v>
      </c>
    </row>
    <row r="658" spans="1:50" ht="15" customHeight="1">
      <c r="A658" s="2">
        <v>68</v>
      </c>
      <c r="B658" s="2">
        <v>900</v>
      </c>
      <c r="C658" s="1" t="s">
        <v>662</v>
      </c>
      <c r="D658" s="35">
        <v>727437</v>
      </c>
      <c r="E658" s="66">
        <v>0</v>
      </c>
      <c r="F658" s="7">
        <v>2633</v>
      </c>
      <c r="G658" s="66">
        <v>2775</v>
      </c>
      <c r="H658" s="63">
        <v>2.1909999999999998</v>
      </c>
      <c r="I658" s="65">
        <v>3419</v>
      </c>
      <c r="J658" s="73">
        <f t="shared" si="281"/>
        <v>1.2321</v>
      </c>
      <c r="K658" s="65">
        <v>214</v>
      </c>
      <c r="L658" s="65">
        <v>1374</v>
      </c>
      <c r="M658" s="61">
        <v>254</v>
      </c>
      <c r="N658" s="41">
        <f t="shared" si="280"/>
        <v>15.574999999999999</v>
      </c>
      <c r="O658" s="41">
        <f t="shared" si="282"/>
        <v>18.4862</v>
      </c>
      <c r="P658" s="3">
        <v>2552</v>
      </c>
      <c r="Q658" s="3">
        <v>2272</v>
      </c>
      <c r="R658" s="3">
        <v>2396</v>
      </c>
      <c r="S658" s="3">
        <v>2756</v>
      </c>
      <c r="T658" s="74">
        <v>2633</v>
      </c>
      <c r="U658" s="74">
        <f t="shared" si="283"/>
        <v>2756</v>
      </c>
      <c r="V658" s="42">
        <f t="shared" si="284"/>
        <v>0</v>
      </c>
      <c r="W658" s="68">
        <v>1899293</v>
      </c>
      <c r="X658" s="69">
        <v>1049264</v>
      </c>
      <c r="Y658" s="8">
        <v>2.6742351702015608</v>
      </c>
      <c r="Z658" s="37">
        <f t="shared" si="285"/>
        <v>984.5806</v>
      </c>
      <c r="AA658" s="65">
        <f t="shared" si="286"/>
        <v>0</v>
      </c>
      <c r="AB658" s="34">
        <f t="shared" si="287"/>
        <v>0.43202299999999999</v>
      </c>
      <c r="AC658" s="34">
        <f t="shared" si="288"/>
        <v>0.55000000000000004</v>
      </c>
      <c r="AD658" s="65" t="str">
        <f t="shared" si="289"/>
        <v/>
      </c>
      <c r="AE658" s="65" t="str">
        <f t="shared" si="290"/>
        <v/>
      </c>
      <c r="AF658" s="65" t="str">
        <f t="shared" si="291"/>
        <v/>
      </c>
      <c r="AG658" s="65">
        <f t="shared" si="307"/>
        <v>613.0584012999999</v>
      </c>
      <c r="AH658" s="34" t="str">
        <f t="shared" si="292"/>
        <v/>
      </c>
      <c r="AI658" s="34">
        <f t="shared" si="293"/>
        <v>620.682120715</v>
      </c>
      <c r="AJ658" s="65" t="str">
        <f t="shared" si="294"/>
        <v/>
      </c>
      <c r="AK658" s="37">
        <f t="shared" si="295"/>
        <v>1</v>
      </c>
      <c r="AL658" s="14">
        <f t="shared" si="296"/>
        <v>620.67999999999995</v>
      </c>
      <c r="AM658" s="42">
        <f t="shared" si="297"/>
        <v>692.4</v>
      </c>
      <c r="AN658" s="60">
        <f t="shared" si="298"/>
        <v>1100872</v>
      </c>
      <c r="AO658" s="43">
        <f t="shared" si="299"/>
        <v>4.6442910472681925E-2</v>
      </c>
      <c r="AP658" s="66">
        <f t="shared" si="300"/>
        <v>17343.408272365974</v>
      </c>
      <c r="AQ658" s="18">
        <v>0</v>
      </c>
      <c r="AR658" s="66">
        <f t="shared" si="301"/>
        <v>744780</v>
      </c>
      <c r="AS658" s="38">
        <f t="shared" si="302"/>
        <v>27750</v>
      </c>
      <c r="AT658" s="38">
        <f t="shared" si="303"/>
        <v>52463.200000000004</v>
      </c>
      <c r="AU658" s="66">
        <f t="shared" si="304"/>
        <v>699687</v>
      </c>
      <c r="AV658" s="20">
        <f t="shared" si="305"/>
        <v>744780</v>
      </c>
      <c r="AX658" s="65">
        <f t="shared" si="306"/>
        <v>1</v>
      </c>
    </row>
    <row r="659" spans="1:50" ht="15" customHeight="1">
      <c r="A659" s="2">
        <v>68</v>
      </c>
      <c r="B659" s="2">
        <v>1300</v>
      </c>
      <c r="C659" s="1" t="s">
        <v>746</v>
      </c>
      <c r="D659" s="35">
        <v>7187</v>
      </c>
      <c r="E659" s="66">
        <v>0</v>
      </c>
      <c r="F659" s="7">
        <v>44</v>
      </c>
      <c r="G659" s="66">
        <v>35</v>
      </c>
      <c r="H659" s="63">
        <v>2.6920000000000002</v>
      </c>
      <c r="I659" s="65"/>
      <c r="J659" s="73">
        <f t="shared" si="281"/>
        <v>0</v>
      </c>
      <c r="K659" s="65">
        <v>9</v>
      </c>
      <c r="L659" s="65">
        <v>15</v>
      </c>
      <c r="M659" s="61">
        <v>1</v>
      </c>
      <c r="N659" s="41">
        <f t="shared" si="280"/>
        <v>60</v>
      </c>
      <c r="O659" s="41">
        <f t="shared" si="282"/>
        <v>6.6667000000000005</v>
      </c>
      <c r="P659" s="3">
        <v>31</v>
      </c>
      <c r="Q659" s="3">
        <v>47</v>
      </c>
      <c r="R659" s="3">
        <v>40</v>
      </c>
      <c r="S659" s="3">
        <v>29</v>
      </c>
      <c r="T659" s="75">
        <v>44</v>
      </c>
      <c r="U659" s="74">
        <f t="shared" si="283"/>
        <v>47</v>
      </c>
      <c r="V659" s="42">
        <f t="shared" si="284"/>
        <v>25.53</v>
      </c>
      <c r="W659" s="68">
        <v>11554</v>
      </c>
      <c r="X659" s="69">
        <v>2500</v>
      </c>
      <c r="Y659" s="8">
        <v>0.48730689099717839</v>
      </c>
      <c r="Z659" s="37">
        <f t="shared" si="285"/>
        <v>90.292199999999994</v>
      </c>
      <c r="AA659" s="65">
        <f t="shared" si="286"/>
        <v>0</v>
      </c>
      <c r="AB659" s="34">
        <f t="shared" si="287"/>
        <v>0.43202299999999999</v>
      </c>
      <c r="AC659" s="34" t="str">
        <f t="shared" si="288"/>
        <v/>
      </c>
      <c r="AD659" s="65" t="str">
        <f t="shared" si="289"/>
        <v/>
      </c>
      <c r="AE659" s="65">
        <f t="shared" si="290"/>
        <v>410</v>
      </c>
      <c r="AF659" s="65">
        <f t="shared" si="291"/>
        <v>410</v>
      </c>
      <c r="AG659" s="65">
        <f t="shared" si="307"/>
        <v>0</v>
      </c>
      <c r="AH659" s="34" t="str">
        <f t="shared" si="292"/>
        <v/>
      </c>
      <c r="AI659" s="34" t="str">
        <f t="shared" si="293"/>
        <v/>
      </c>
      <c r="AJ659" s="65" t="str">
        <f t="shared" si="294"/>
        <v/>
      </c>
      <c r="AK659" s="37" t="str">
        <f t="shared" si="295"/>
        <v/>
      </c>
      <c r="AL659" s="14">
        <f t="shared" si="296"/>
        <v>410</v>
      </c>
      <c r="AM659" s="42">
        <f t="shared" si="297"/>
        <v>457.38</v>
      </c>
      <c r="AN659" s="60">
        <f t="shared" si="298"/>
        <v>11017</v>
      </c>
      <c r="AO659" s="43">
        <f t="shared" si="299"/>
        <v>4.6442910472681925E-2</v>
      </c>
      <c r="AP659" s="66">
        <f t="shared" si="300"/>
        <v>177.87634711037177</v>
      </c>
      <c r="AQ659" s="18">
        <v>0</v>
      </c>
      <c r="AR659" s="66">
        <f t="shared" si="301"/>
        <v>7365</v>
      </c>
      <c r="AS659" s="38">
        <f t="shared" si="302"/>
        <v>350</v>
      </c>
      <c r="AT659" s="38">
        <f t="shared" si="303"/>
        <v>125</v>
      </c>
      <c r="AU659" s="66">
        <f t="shared" si="304"/>
        <v>7062</v>
      </c>
      <c r="AV659" s="20">
        <f t="shared" si="305"/>
        <v>7365</v>
      </c>
      <c r="AX659" s="65">
        <f t="shared" si="306"/>
        <v>1</v>
      </c>
    </row>
    <row r="660" spans="1:50" ht="15" customHeight="1">
      <c r="A660" s="2">
        <v>68</v>
      </c>
      <c r="B660" s="2">
        <v>1600</v>
      </c>
      <c r="C660" s="1" t="s">
        <v>803</v>
      </c>
      <c r="D660" s="35">
        <v>832508</v>
      </c>
      <c r="E660" s="66">
        <v>0</v>
      </c>
      <c r="F660" s="7">
        <v>1781</v>
      </c>
      <c r="G660" s="66">
        <v>1838</v>
      </c>
      <c r="H660" s="63">
        <v>2.2210000000000001</v>
      </c>
      <c r="I660" s="65">
        <v>943</v>
      </c>
      <c r="J660" s="73">
        <f t="shared" si="281"/>
        <v>0.5131</v>
      </c>
      <c r="K660" s="65">
        <v>158</v>
      </c>
      <c r="L660" s="65">
        <v>850</v>
      </c>
      <c r="M660" s="61">
        <v>97</v>
      </c>
      <c r="N660" s="41">
        <f t="shared" si="280"/>
        <v>18.588200000000001</v>
      </c>
      <c r="O660" s="41">
        <f t="shared" si="282"/>
        <v>11.411799999999999</v>
      </c>
      <c r="P660" s="3">
        <v>1086</v>
      </c>
      <c r="Q660" s="3">
        <v>1216</v>
      </c>
      <c r="R660" s="3">
        <v>1679</v>
      </c>
      <c r="S660" s="3">
        <v>1722</v>
      </c>
      <c r="T660" s="74">
        <v>1781</v>
      </c>
      <c r="U660" s="74">
        <f t="shared" si="283"/>
        <v>1781</v>
      </c>
      <c r="V660" s="42">
        <f t="shared" si="284"/>
        <v>0</v>
      </c>
      <c r="W660" s="68">
        <v>1424589</v>
      </c>
      <c r="X660" s="69">
        <v>843015</v>
      </c>
      <c r="Y660" s="8">
        <v>2.9004555233460541</v>
      </c>
      <c r="Z660" s="37">
        <f t="shared" si="285"/>
        <v>614.04150000000004</v>
      </c>
      <c r="AA660" s="65">
        <f t="shared" si="286"/>
        <v>0</v>
      </c>
      <c r="AB660" s="34">
        <f t="shared" si="287"/>
        <v>0.43202299999999999</v>
      </c>
      <c r="AC660" s="34" t="str">
        <f t="shared" si="288"/>
        <v/>
      </c>
      <c r="AD660" s="65" t="str">
        <f t="shared" si="289"/>
        <v/>
      </c>
      <c r="AE660" s="65">
        <f t="shared" si="290"/>
        <v>1047.846</v>
      </c>
      <c r="AF660" s="65">
        <f t="shared" si="291"/>
        <v>630</v>
      </c>
      <c r="AG660" s="65">
        <f t="shared" si="307"/>
        <v>0</v>
      </c>
      <c r="AH660" s="34" t="str">
        <f t="shared" si="292"/>
        <v/>
      </c>
      <c r="AI660" s="34" t="str">
        <f t="shared" si="293"/>
        <v/>
      </c>
      <c r="AJ660" s="65" t="str">
        <f t="shared" si="294"/>
        <v/>
      </c>
      <c r="AK660" s="37" t="str">
        <f t="shared" si="295"/>
        <v/>
      </c>
      <c r="AL660" s="14">
        <f t="shared" si="296"/>
        <v>630</v>
      </c>
      <c r="AM660" s="42">
        <f t="shared" si="297"/>
        <v>702.8</v>
      </c>
      <c r="AN660" s="60">
        <f t="shared" si="298"/>
        <v>676291</v>
      </c>
      <c r="AO660" s="43">
        <f t="shared" si="299"/>
        <v>4.6442910472681925E-2</v>
      </c>
      <c r="AP660" s="66">
        <f t="shared" si="300"/>
        <v>-7255.1721453109521</v>
      </c>
      <c r="AQ660" s="18">
        <v>0</v>
      </c>
      <c r="AR660" s="66">
        <f t="shared" si="301"/>
        <v>676291</v>
      </c>
      <c r="AS660" s="38">
        <f t="shared" si="302"/>
        <v>18380</v>
      </c>
      <c r="AT660" s="38">
        <f t="shared" si="303"/>
        <v>42150.75</v>
      </c>
      <c r="AU660" s="66">
        <f t="shared" si="304"/>
        <v>814128</v>
      </c>
      <c r="AV660" s="20">
        <f t="shared" si="305"/>
        <v>814128</v>
      </c>
      <c r="AX660" s="65">
        <f t="shared" si="306"/>
        <v>1</v>
      </c>
    </row>
    <row r="661" spans="1:50" ht="15" customHeight="1">
      <c r="A661" s="2">
        <v>68</v>
      </c>
      <c r="B661" s="2">
        <v>8400</v>
      </c>
      <c r="C661" s="1" t="s">
        <v>659</v>
      </c>
      <c r="D661" s="35">
        <v>27789</v>
      </c>
      <c r="E661" s="66">
        <v>0</v>
      </c>
      <c r="F661" s="7">
        <v>151</v>
      </c>
      <c r="G661" s="66">
        <v>131</v>
      </c>
      <c r="H661" s="63">
        <v>2.3820000000000001</v>
      </c>
      <c r="I661" s="65"/>
      <c r="J661" s="73">
        <f t="shared" si="281"/>
        <v>0</v>
      </c>
      <c r="K661" s="65">
        <v>20</v>
      </c>
      <c r="L661" s="65">
        <v>57</v>
      </c>
      <c r="M661" s="61">
        <v>8</v>
      </c>
      <c r="N661" s="41">
        <f t="shared" si="280"/>
        <v>35.087699999999998</v>
      </c>
      <c r="O661" s="41">
        <f t="shared" si="282"/>
        <v>14.0351</v>
      </c>
      <c r="P661" s="3">
        <v>104</v>
      </c>
      <c r="Q661" s="3">
        <v>124</v>
      </c>
      <c r="R661" s="3">
        <v>180</v>
      </c>
      <c r="S661" s="3">
        <v>166</v>
      </c>
      <c r="T661" s="75">
        <v>151</v>
      </c>
      <c r="U661" s="74">
        <f t="shared" si="283"/>
        <v>180</v>
      </c>
      <c r="V661" s="42">
        <f t="shared" si="284"/>
        <v>27.22</v>
      </c>
      <c r="W661" s="65">
        <v>57675</v>
      </c>
      <c r="X661" s="69">
        <v>13999</v>
      </c>
      <c r="Y661" s="8">
        <v>1.0408461351944487</v>
      </c>
      <c r="Z661" s="37">
        <f t="shared" si="285"/>
        <v>145.07429999999999</v>
      </c>
      <c r="AA661" s="65">
        <f t="shared" si="286"/>
        <v>0</v>
      </c>
      <c r="AB661" s="34">
        <f t="shared" si="287"/>
        <v>0.43202299999999999</v>
      </c>
      <c r="AC661" s="34" t="str">
        <f t="shared" si="288"/>
        <v/>
      </c>
      <c r="AD661" s="65" t="str">
        <f t="shared" si="289"/>
        <v/>
      </c>
      <c r="AE661" s="65">
        <f t="shared" si="290"/>
        <v>421.37700000000001</v>
      </c>
      <c r="AF661" s="65">
        <f t="shared" si="291"/>
        <v>421.37700000000001</v>
      </c>
      <c r="AG661" s="65">
        <f t="shared" si="307"/>
        <v>0</v>
      </c>
      <c r="AH661" s="34" t="str">
        <f t="shared" si="292"/>
        <v/>
      </c>
      <c r="AI661" s="34" t="str">
        <f t="shared" si="293"/>
        <v/>
      </c>
      <c r="AJ661" s="65" t="str">
        <f t="shared" si="294"/>
        <v/>
      </c>
      <c r="AK661" s="37" t="str">
        <f t="shared" si="295"/>
        <v/>
      </c>
      <c r="AL661" s="14">
        <f t="shared" si="296"/>
        <v>421.38</v>
      </c>
      <c r="AM661" s="42">
        <f t="shared" si="297"/>
        <v>470.07</v>
      </c>
      <c r="AN661" s="60">
        <f t="shared" si="298"/>
        <v>36662</v>
      </c>
      <c r="AO661" s="43">
        <f t="shared" si="299"/>
        <v>4.6442910472681925E-2</v>
      </c>
      <c r="AP661" s="66">
        <f t="shared" si="300"/>
        <v>412.08794462410674</v>
      </c>
      <c r="AQ661" s="18">
        <v>0</v>
      </c>
      <c r="AR661" s="66">
        <f t="shared" si="301"/>
        <v>28201</v>
      </c>
      <c r="AS661" s="38">
        <f t="shared" si="302"/>
        <v>1310</v>
      </c>
      <c r="AT661" s="38">
        <f t="shared" si="303"/>
        <v>699.95</v>
      </c>
      <c r="AU661" s="66">
        <f t="shared" si="304"/>
        <v>27089</v>
      </c>
      <c r="AV661" s="20">
        <f t="shared" si="305"/>
        <v>28201</v>
      </c>
      <c r="AX661" s="65">
        <f t="shared" si="306"/>
        <v>1</v>
      </c>
    </row>
    <row r="662" spans="1:50" ht="15" customHeight="1">
      <c r="A662" s="2">
        <v>69</v>
      </c>
      <c r="B662" s="2">
        <v>600</v>
      </c>
      <c r="C662" s="1" t="s">
        <v>30</v>
      </c>
      <c r="D662" s="35">
        <v>664264</v>
      </c>
      <c r="E662" s="66">
        <v>0</v>
      </c>
      <c r="F662" s="7">
        <v>1682</v>
      </c>
      <c r="G662" s="66">
        <v>1670</v>
      </c>
      <c r="H662" s="63">
        <v>2.0499999999999998</v>
      </c>
      <c r="I662" s="65">
        <v>510</v>
      </c>
      <c r="J662" s="73">
        <f t="shared" si="281"/>
        <v>0.3054</v>
      </c>
      <c r="K662" s="65">
        <v>198</v>
      </c>
      <c r="L662" s="65">
        <v>869</v>
      </c>
      <c r="M662" s="61">
        <v>387</v>
      </c>
      <c r="N662" s="41">
        <f t="shared" si="280"/>
        <v>22.784800000000001</v>
      </c>
      <c r="O662" s="41">
        <f t="shared" si="282"/>
        <v>44.533899999999996</v>
      </c>
      <c r="P662" s="3">
        <v>2531</v>
      </c>
      <c r="Q662" s="3">
        <v>2670</v>
      </c>
      <c r="R662" s="3">
        <v>1965</v>
      </c>
      <c r="S662" s="3">
        <v>1850</v>
      </c>
      <c r="T662" s="74">
        <v>1682</v>
      </c>
      <c r="U662" s="74">
        <f t="shared" si="283"/>
        <v>2670</v>
      </c>
      <c r="V662" s="42">
        <f t="shared" si="284"/>
        <v>37.450000000000003</v>
      </c>
      <c r="W662" s="68">
        <v>785028</v>
      </c>
      <c r="X662" s="69">
        <v>1136150</v>
      </c>
      <c r="Y662" s="8">
        <v>3.8640568991053241</v>
      </c>
      <c r="Z662" s="37">
        <f t="shared" si="285"/>
        <v>435.29379999999998</v>
      </c>
      <c r="AA662" s="65">
        <f t="shared" si="286"/>
        <v>0</v>
      </c>
      <c r="AB662" s="34">
        <f t="shared" si="287"/>
        <v>0.43202299999999999</v>
      </c>
      <c r="AC662" s="34" t="str">
        <f t="shared" si="288"/>
        <v/>
      </c>
      <c r="AD662" s="65" t="str">
        <f t="shared" si="289"/>
        <v/>
      </c>
      <c r="AE662" s="65">
        <f t="shared" si="290"/>
        <v>986.18999999999994</v>
      </c>
      <c r="AF662" s="65">
        <f t="shared" si="291"/>
        <v>630</v>
      </c>
      <c r="AG662" s="65">
        <f t="shared" si="307"/>
        <v>0</v>
      </c>
      <c r="AH662" s="34" t="str">
        <f t="shared" si="292"/>
        <v/>
      </c>
      <c r="AI662" s="34" t="str">
        <f t="shared" si="293"/>
        <v/>
      </c>
      <c r="AJ662" s="65" t="str">
        <f t="shared" si="294"/>
        <v/>
      </c>
      <c r="AK662" s="37" t="str">
        <f t="shared" si="295"/>
        <v/>
      </c>
      <c r="AL662" s="14">
        <f t="shared" si="296"/>
        <v>630</v>
      </c>
      <c r="AM662" s="42">
        <f t="shared" si="297"/>
        <v>702.8</v>
      </c>
      <c r="AN662" s="60">
        <f t="shared" si="298"/>
        <v>834526</v>
      </c>
      <c r="AO662" s="43">
        <f t="shared" si="299"/>
        <v>4.6442910472681925E-2</v>
      </c>
      <c r="AP662" s="66">
        <f t="shared" si="300"/>
        <v>7907.4628228997699</v>
      </c>
      <c r="AQ662" s="18">
        <v>0</v>
      </c>
      <c r="AR662" s="66">
        <f t="shared" si="301"/>
        <v>672171</v>
      </c>
      <c r="AS662" s="38">
        <f t="shared" si="302"/>
        <v>16700</v>
      </c>
      <c r="AT662" s="38">
        <f t="shared" si="303"/>
        <v>56807.5</v>
      </c>
      <c r="AU662" s="66">
        <f t="shared" si="304"/>
        <v>647564</v>
      </c>
      <c r="AV662" s="20">
        <f t="shared" si="305"/>
        <v>672171</v>
      </c>
      <c r="AX662" s="65">
        <f t="shared" si="306"/>
        <v>1</v>
      </c>
    </row>
    <row r="663" spans="1:50" ht="15" customHeight="1">
      <c r="A663" s="2">
        <v>69</v>
      </c>
      <c r="B663" s="2">
        <v>900</v>
      </c>
      <c r="C663" s="1" t="s">
        <v>71</v>
      </c>
      <c r="D663" s="35">
        <v>242662</v>
      </c>
      <c r="E663" s="66">
        <v>0</v>
      </c>
      <c r="F663" s="7">
        <v>969</v>
      </c>
      <c r="G663" s="66">
        <v>995</v>
      </c>
      <c r="H663" s="63">
        <v>1.99</v>
      </c>
      <c r="I663" s="65">
        <v>392</v>
      </c>
      <c r="J663" s="73">
        <f t="shared" si="281"/>
        <v>0.39400000000000002</v>
      </c>
      <c r="K663" s="65">
        <v>84</v>
      </c>
      <c r="L663" s="65">
        <v>517</v>
      </c>
      <c r="M663" s="61">
        <v>265</v>
      </c>
      <c r="N663" s="41">
        <f t="shared" si="280"/>
        <v>16.247600000000002</v>
      </c>
      <c r="O663" s="41">
        <f t="shared" si="282"/>
        <v>51.257299999999994</v>
      </c>
      <c r="P663" s="3">
        <v>1483</v>
      </c>
      <c r="Q663" s="3">
        <v>1428</v>
      </c>
      <c r="R663" s="3">
        <v>1097</v>
      </c>
      <c r="S663" s="3">
        <v>954</v>
      </c>
      <c r="T663" s="75">
        <v>969</v>
      </c>
      <c r="U663" s="74">
        <f t="shared" si="283"/>
        <v>1483</v>
      </c>
      <c r="V663" s="42">
        <f t="shared" si="284"/>
        <v>32.909999999999997</v>
      </c>
      <c r="W663" s="68">
        <v>884658</v>
      </c>
      <c r="X663" s="69">
        <v>987002</v>
      </c>
      <c r="Y663" s="8">
        <v>10.154045115266943</v>
      </c>
      <c r="Z663" s="37">
        <f t="shared" si="285"/>
        <v>95.429900000000004</v>
      </c>
      <c r="AA663" s="65">
        <f t="shared" si="286"/>
        <v>0</v>
      </c>
      <c r="AB663" s="34">
        <f t="shared" si="287"/>
        <v>0.43202299999999999</v>
      </c>
      <c r="AC663" s="34" t="str">
        <f t="shared" si="288"/>
        <v/>
      </c>
      <c r="AD663" s="65" t="str">
        <f t="shared" si="289"/>
        <v/>
      </c>
      <c r="AE663" s="65">
        <f t="shared" si="290"/>
        <v>738.46499999999992</v>
      </c>
      <c r="AF663" s="65">
        <f t="shared" si="291"/>
        <v>630</v>
      </c>
      <c r="AG663" s="65">
        <f t="shared" si="307"/>
        <v>0</v>
      </c>
      <c r="AH663" s="34" t="str">
        <f t="shared" si="292"/>
        <v/>
      </c>
      <c r="AI663" s="34" t="str">
        <f t="shared" si="293"/>
        <v/>
      </c>
      <c r="AJ663" s="65" t="str">
        <f t="shared" si="294"/>
        <v/>
      </c>
      <c r="AK663" s="37" t="str">
        <f t="shared" si="295"/>
        <v/>
      </c>
      <c r="AL663" s="14">
        <f t="shared" si="296"/>
        <v>630</v>
      </c>
      <c r="AM663" s="42">
        <f t="shared" si="297"/>
        <v>702.8</v>
      </c>
      <c r="AN663" s="60">
        <f t="shared" si="298"/>
        <v>317093</v>
      </c>
      <c r="AO663" s="43">
        <f t="shared" si="299"/>
        <v>4.6442910472681925E-2</v>
      </c>
      <c r="AP663" s="66">
        <f t="shared" si="300"/>
        <v>3456.7922693921882</v>
      </c>
      <c r="AQ663" s="18">
        <v>0</v>
      </c>
      <c r="AR663" s="66">
        <f t="shared" si="301"/>
        <v>246119</v>
      </c>
      <c r="AS663" s="38">
        <f t="shared" si="302"/>
        <v>9950</v>
      </c>
      <c r="AT663" s="38">
        <f t="shared" si="303"/>
        <v>49350.100000000006</v>
      </c>
      <c r="AU663" s="66">
        <f t="shared" si="304"/>
        <v>232712</v>
      </c>
      <c r="AV663" s="20">
        <f t="shared" si="305"/>
        <v>246119</v>
      </c>
      <c r="AX663" s="65">
        <f t="shared" si="306"/>
        <v>1</v>
      </c>
    </row>
    <row r="664" spans="1:50" ht="15" customHeight="1">
      <c r="A664" s="2">
        <v>69</v>
      </c>
      <c r="B664" s="2">
        <v>1200</v>
      </c>
      <c r="C664" s="1" t="s">
        <v>96</v>
      </c>
      <c r="D664" s="35">
        <v>14031</v>
      </c>
      <c r="E664" s="66">
        <v>0</v>
      </c>
      <c r="F664" s="7">
        <v>141</v>
      </c>
      <c r="G664" s="66">
        <v>124</v>
      </c>
      <c r="H664" s="63">
        <v>2.5939999999999999</v>
      </c>
      <c r="I664" s="65">
        <v>41</v>
      </c>
      <c r="J664" s="73">
        <f t="shared" si="281"/>
        <v>0.3306</v>
      </c>
      <c r="K664" s="65">
        <v>9</v>
      </c>
      <c r="L664" s="65">
        <v>49</v>
      </c>
      <c r="M664" s="61">
        <v>12</v>
      </c>
      <c r="N664" s="41">
        <f t="shared" si="280"/>
        <v>18.3673</v>
      </c>
      <c r="O664" s="41">
        <f t="shared" si="282"/>
        <v>24.489799999999999</v>
      </c>
      <c r="P664" s="3">
        <v>137</v>
      </c>
      <c r="Q664" s="3">
        <v>124</v>
      </c>
      <c r="R664" s="3">
        <v>107</v>
      </c>
      <c r="S664" s="3">
        <v>98</v>
      </c>
      <c r="T664" s="75">
        <v>141</v>
      </c>
      <c r="U664" s="74">
        <f t="shared" si="283"/>
        <v>141</v>
      </c>
      <c r="V664" s="42">
        <f t="shared" si="284"/>
        <v>12.06</v>
      </c>
      <c r="W664" s="68">
        <v>67715</v>
      </c>
      <c r="X664" s="69">
        <v>32997</v>
      </c>
      <c r="Y664" s="8">
        <v>0.54692454173532845</v>
      </c>
      <c r="Z664" s="37">
        <f t="shared" si="285"/>
        <v>257.80520000000001</v>
      </c>
      <c r="AA664" s="65">
        <f t="shared" si="286"/>
        <v>0</v>
      </c>
      <c r="AB664" s="34">
        <f t="shared" si="287"/>
        <v>0.43202299999999999</v>
      </c>
      <c r="AC664" s="34" t="str">
        <f t="shared" si="288"/>
        <v/>
      </c>
      <c r="AD664" s="65" t="str">
        <f t="shared" si="289"/>
        <v/>
      </c>
      <c r="AE664" s="65">
        <f t="shared" si="290"/>
        <v>418.80799999999999</v>
      </c>
      <c r="AF664" s="65">
        <f t="shared" si="291"/>
        <v>418.80799999999999</v>
      </c>
      <c r="AG664" s="65">
        <f t="shared" si="307"/>
        <v>0</v>
      </c>
      <c r="AH664" s="34" t="str">
        <f t="shared" si="292"/>
        <v/>
      </c>
      <c r="AI664" s="34" t="str">
        <f t="shared" si="293"/>
        <v/>
      </c>
      <c r="AJ664" s="65" t="str">
        <f t="shared" si="294"/>
        <v/>
      </c>
      <c r="AK664" s="37" t="str">
        <f t="shared" si="295"/>
        <v/>
      </c>
      <c r="AL664" s="14">
        <f t="shared" si="296"/>
        <v>418.81</v>
      </c>
      <c r="AM664" s="42">
        <f t="shared" si="297"/>
        <v>467.2</v>
      </c>
      <c r="AN664" s="60">
        <f t="shared" si="298"/>
        <v>28678</v>
      </c>
      <c r="AO664" s="43">
        <f t="shared" si="299"/>
        <v>4.6442910472681925E-2</v>
      </c>
      <c r="AP664" s="66">
        <f t="shared" si="300"/>
        <v>680.2493096933722</v>
      </c>
      <c r="AQ664" s="18">
        <v>0</v>
      </c>
      <c r="AR664" s="66">
        <f t="shared" si="301"/>
        <v>14711</v>
      </c>
      <c r="AS664" s="38">
        <f t="shared" si="302"/>
        <v>1240</v>
      </c>
      <c r="AT664" s="38">
        <f t="shared" si="303"/>
        <v>1649.8500000000001</v>
      </c>
      <c r="AU664" s="66">
        <f t="shared" si="304"/>
        <v>12791</v>
      </c>
      <c r="AV664" s="20">
        <f t="shared" si="305"/>
        <v>14711</v>
      </c>
      <c r="AX664" s="65">
        <f t="shared" si="306"/>
        <v>1</v>
      </c>
    </row>
    <row r="665" spans="1:50" ht="15" customHeight="1">
      <c r="A665" s="2">
        <v>69</v>
      </c>
      <c r="B665" s="2">
        <v>1300</v>
      </c>
      <c r="C665" s="1" t="s">
        <v>107</v>
      </c>
      <c r="D665" s="35">
        <v>380155</v>
      </c>
      <c r="E665" s="66">
        <v>0</v>
      </c>
      <c r="F665" s="7">
        <v>1000</v>
      </c>
      <c r="G665" s="66">
        <v>980</v>
      </c>
      <c r="H665" s="63">
        <v>2.0409999999999999</v>
      </c>
      <c r="I665" s="65">
        <v>75</v>
      </c>
      <c r="J665" s="73">
        <f t="shared" si="281"/>
        <v>7.6499999999999999E-2</v>
      </c>
      <c r="K665" s="65">
        <v>221</v>
      </c>
      <c r="L665" s="65">
        <v>527</v>
      </c>
      <c r="M665" s="61">
        <v>131</v>
      </c>
      <c r="N665" s="41">
        <f t="shared" si="280"/>
        <v>41.935499999999998</v>
      </c>
      <c r="O665" s="41">
        <f t="shared" si="282"/>
        <v>24.857699999999998</v>
      </c>
      <c r="P665" s="3">
        <v>1303</v>
      </c>
      <c r="Q665" s="3">
        <v>1284</v>
      </c>
      <c r="R665" s="3">
        <v>915</v>
      </c>
      <c r="S665" s="3">
        <v>983</v>
      </c>
      <c r="T665" s="74">
        <v>1000</v>
      </c>
      <c r="U665" s="74">
        <f t="shared" si="283"/>
        <v>1303</v>
      </c>
      <c r="V665" s="42">
        <f t="shared" si="284"/>
        <v>24.79</v>
      </c>
      <c r="W665" s="68">
        <v>462624</v>
      </c>
      <c r="X665" s="69">
        <v>350001</v>
      </c>
      <c r="Y665" s="8">
        <v>3.5543863523692001</v>
      </c>
      <c r="Z665" s="37">
        <f t="shared" si="285"/>
        <v>281.34249999999997</v>
      </c>
      <c r="AA665" s="65">
        <f t="shared" si="286"/>
        <v>0</v>
      </c>
      <c r="AB665" s="34">
        <f t="shared" si="287"/>
        <v>0.43202299999999999</v>
      </c>
      <c r="AC665" s="34" t="str">
        <f t="shared" si="288"/>
        <v/>
      </c>
      <c r="AD665" s="65" t="str">
        <f t="shared" si="289"/>
        <v/>
      </c>
      <c r="AE665" s="65">
        <f t="shared" si="290"/>
        <v>732.96</v>
      </c>
      <c r="AF665" s="65">
        <f t="shared" si="291"/>
        <v>630</v>
      </c>
      <c r="AG665" s="65">
        <f t="shared" si="307"/>
        <v>0</v>
      </c>
      <c r="AH665" s="34" t="str">
        <f t="shared" si="292"/>
        <v/>
      </c>
      <c r="AI665" s="34" t="str">
        <f t="shared" si="293"/>
        <v/>
      </c>
      <c r="AJ665" s="65" t="str">
        <f t="shared" si="294"/>
        <v/>
      </c>
      <c r="AK665" s="37" t="str">
        <f t="shared" si="295"/>
        <v/>
      </c>
      <c r="AL665" s="14">
        <f t="shared" si="296"/>
        <v>630</v>
      </c>
      <c r="AM665" s="42">
        <f t="shared" si="297"/>
        <v>702.8</v>
      </c>
      <c r="AN665" s="60">
        <f t="shared" si="298"/>
        <v>488880</v>
      </c>
      <c r="AO665" s="43">
        <f t="shared" si="299"/>
        <v>4.6442910472681925E-2</v>
      </c>
      <c r="AP665" s="66">
        <f t="shared" si="300"/>
        <v>5049.5054411423425</v>
      </c>
      <c r="AQ665" s="18">
        <v>0</v>
      </c>
      <c r="AR665" s="66">
        <f t="shared" si="301"/>
        <v>385205</v>
      </c>
      <c r="AS665" s="38">
        <f t="shared" si="302"/>
        <v>9800</v>
      </c>
      <c r="AT665" s="38">
        <f t="shared" si="303"/>
        <v>17500.05</v>
      </c>
      <c r="AU665" s="66">
        <f t="shared" si="304"/>
        <v>370355</v>
      </c>
      <c r="AV665" s="20">
        <f t="shared" si="305"/>
        <v>385205</v>
      </c>
      <c r="AX665" s="65">
        <f t="shared" si="306"/>
        <v>1</v>
      </c>
    </row>
    <row r="666" spans="1:50" ht="15" customHeight="1">
      <c r="A666" s="2">
        <v>69</v>
      </c>
      <c r="B666" s="2">
        <v>1800</v>
      </c>
      <c r="C666" s="1" t="s">
        <v>135</v>
      </c>
      <c r="D666" s="35">
        <v>3312067</v>
      </c>
      <c r="E666" s="66">
        <v>0</v>
      </c>
      <c r="F666" s="7">
        <v>4976</v>
      </c>
      <c r="G666" s="66">
        <v>4937</v>
      </c>
      <c r="H666" s="63">
        <v>2.0979999999999999</v>
      </c>
      <c r="I666" s="65">
        <v>1235</v>
      </c>
      <c r="J666" s="73">
        <f t="shared" si="281"/>
        <v>0.25019999999999998</v>
      </c>
      <c r="K666" s="65">
        <v>942</v>
      </c>
      <c r="L666" s="65">
        <v>2348</v>
      </c>
      <c r="M666" s="61">
        <v>702</v>
      </c>
      <c r="N666" s="41">
        <f t="shared" si="280"/>
        <v>40.119300000000003</v>
      </c>
      <c r="O666" s="41">
        <f t="shared" si="282"/>
        <v>29.897800000000004</v>
      </c>
      <c r="P666" s="3">
        <v>5913</v>
      </c>
      <c r="Q666" s="3">
        <v>5930</v>
      </c>
      <c r="R666" s="3">
        <v>5290</v>
      </c>
      <c r="S666" s="3">
        <v>4960</v>
      </c>
      <c r="T666" s="74">
        <v>4976</v>
      </c>
      <c r="U666" s="74">
        <f t="shared" si="283"/>
        <v>5930</v>
      </c>
      <c r="V666" s="42">
        <f t="shared" si="284"/>
        <v>16.75</v>
      </c>
      <c r="W666" s="68">
        <v>2218574</v>
      </c>
      <c r="X666" s="69">
        <v>1648111</v>
      </c>
      <c r="Y666" s="8">
        <v>4.737815773663816</v>
      </c>
      <c r="Z666" s="37">
        <f t="shared" si="285"/>
        <v>1050.2729999999999</v>
      </c>
      <c r="AA666" s="65">
        <f t="shared" si="286"/>
        <v>0</v>
      </c>
      <c r="AB666" s="34">
        <f t="shared" si="287"/>
        <v>0.43202299999999999</v>
      </c>
      <c r="AC666" s="34" t="str">
        <f t="shared" si="288"/>
        <v/>
      </c>
      <c r="AD666" s="65" t="str">
        <f t="shared" si="289"/>
        <v/>
      </c>
      <c r="AE666" s="65" t="str">
        <f t="shared" si="290"/>
        <v/>
      </c>
      <c r="AF666" s="65" t="str">
        <f t="shared" si="291"/>
        <v/>
      </c>
      <c r="AG666" s="65">
        <f t="shared" si="307"/>
        <v>1030.7712634700001</v>
      </c>
      <c r="AH666" s="34" t="str">
        <f t="shared" si="292"/>
        <v/>
      </c>
      <c r="AI666" s="34" t="str">
        <f t="shared" si="293"/>
        <v/>
      </c>
      <c r="AJ666" s="65" t="str">
        <f t="shared" si="294"/>
        <v/>
      </c>
      <c r="AK666" s="37" t="str">
        <f t="shared" si="295"/>
        <v/>
      </c>
      <c r="AL666" s="14">
        <f t="shared" si="296"/>
        <v>1030.77</v>
      </c>
      <c r="AM666" s="42">
        <f t="shared" si="297"/>
        <v>1149.8800000000001</v>
      </c>
      <c r="AN666" s="60">
        <f t="shared" si="298"/>
        <v>4718483</v>
      </c>
      <c r="AO666" s="43">
        <f t="shared" si="299"/>
        <v>4.6442910472681925E-2</v>
      </c>
      <c r="AP666" s="66">
        <f t="shared" si="300"/>
        <v>65318.052375347426</v>
      </c>
      <c r="AQ666" s="18">
        <v>0</v>
      </c>
      <c r="AR666" s="66">
        <f t="shared" si="301"/>
        <v>3377385</v>
      </c>
      <c r="AS666" s="38">
        <f t="shared" si="302"/>
        <v>49370</v>
      </c>
      <c r="AT666" s="38">
        <f t="shared" si="303"/>
        <v>82405.55</v>
      </c>
      <c r="AU666" s="66">
        <f t="shared" si="304"/>
        <v>3262697</v>
      </c>
      <c r="AV666" s="20">
        <f t="shared" si="305"/>
        <v>3377385</v>
      </c>
      <c r="AX666" s="65">
        <f t="shared" si="306"/>
        <v>1</v>
      </c>
    </row>
    <row r="667" spans="1:50" ht="15" customHeight="1">
      <c r="A667" s="2">
        <v>69</v>
      </c>
      <c r="B667" s="2">
        <v>1900</v>
      </c>
      <c r="C667" s="1" t="s">
        <v>165</v>
      </c>
      <c r="D667" s="35">
        <v>166870</v>
      </c>
      <c r="E667" s="66">
        <v>0</v>
      </c>
      <c r="F667" s="7">
        <v>574</v>
      </c>
      <c r="G667" s="66">
        <v>547</v>
      </c>
      <c r="H667" s="63">
        <v>1.9890000000000001</v>
      </c>
      <c r="I667" s="65">
        <v>576</v>
      </c>
      <c r="J667" s="73">
        <f t="shared" si="281"/>
        <v>1.0529999999999999</v>
      </c>
      <c r="K667" s="65">
        <v>56</v>
      </c>
      <c r="L667" s="65">
        <v>326</v>
      </c>
      <c r="M667" s="61">
        <v>96</v>
      </c>
      <c r="N667" s="41">
        <f t="shared" si="280"/>
        <v>17.177899999999998</v>
      </c>
      <c r="O667" s="41">
        <f t="shared" si="282"/>
        <v>29.447900000000001</v>
      </c>
      <c r="P667" s="3">
        <v>687</v>
      </c>
      <c r="Q667" s="3">
        <v>800</v>
      </c>
      <c r="R667" s="3">
        <v>680</v>
      </c>
      <c r="S667" s="3">
        <v>622</v>
      </c>
      <c r="T667" s="75">
        <v>574</v>
      </c>
      <c r="U667" s="74">
        <f t="shared" si="283"/>
        <v>800</v>
      </c>
      <c r="V667" s="42">
        <f t="shared" si="284"/>
        <v>31.63</v>
      </c>
      <c r="W667" s="68">
        <v>315170</v>
      </c>
      <c r="X667" s="69">
        <v>403863</v>
      </c>
      <c r="Y667" s="8">
        <v>2.5334256374933011</v>
      </c>
      <c r="Z667" s="37">
        <f t="shared" si="285"/>
        <v>226.57069999999999</v>
      </c>
      <c r="AA667" s="65">
        <f t="shared" si="286"/>
        <v>0</v>
      </c>
      <c r="AB667" s="34">
        <f t="shared" si="287"/>
        <v>0.43202299999999999</v>
      </c>
      <c r="AC667" s="34" t="str">
        <f t="shared" si="288"/>
        <v/>
      </c>
      <c r="AD667" s="65" t="str">
        <f t="shared" si="289"/>
        <v/>
      </c>
      <c r="AE667" s="65">
        <f t="shared" si="290"/>
        <v>574.04899999999998</v>
      </c>
      <c r="AF667" s="65">
        <f t="shared" si="291"/>
        <v>574.04899999999998</v>
      </c>
      <c r="AG667" s="65">
        <f t="shared" si="307"/>
        <v>0</v>
      </c>
      <c r="AH667" s="34" t="str">
        <f t="shared" si="292"/>
        <v/>
      </c>
      <c r="AI667" s="34" t="str">
        <f t="shared" si="293"/>
        <v/>
      </c>
      <c r="AJ667" s="65" t="str">
        <f t="shared" si="294"/>
        <v/>
      </c>
      <c r="AK667" s="37" t="str">
        <f t="shared" si="295"/>
        <v/>
      </c>
      <c r="AL667" s="14">
        <f t="shared" si="296"/>
        <v>574.04999999999995</v>
      </c>
      <c r="AM667" s="42">
        <f t="shared" si="297"/>
        <v>640.38</v>
      </c>
      <c r="AN667" s="60">
        <f t="shared" si="298"/>
        <v>214127</v>
      </c>
      <c r="AO667" s="43">
        <f t="shared" si="299"/>
        <v>4.6442910472681925E-2</v>
      </c>
      <c r="AP667" s="66">
        <f t="shared" si="300"/>
        <v>2194.7526202075296</v>
      </c>
      <c r="AQ667" s="18">
        <v>0</v>
      </c>
      <c r="AR667" s="66">
        <f t="shared" si="301"/>
        <v>169065</v>
      </c>
      <c r="AS667" s="38">
        <f t="shared" si="302"/>
        <v>5470</v>
      </c>
      <c r="AT667" s="38">
        <f t="shared" si="303"/>
        <v>20193.150000000001</v>
      </c>
      <c r="AU667" s="66">
        <f t="shared" si="304"/>
        <v>161400</v>
      </c>
      <c r="AV667" s="20">
        <f t="shared" si="305"/>
        <v>169065</v>
      </c>
      <c r="AX667" s="65">
        <f t="shared" si="306"/>
        <v>1</v>
      </c>
    </row>
    <row r="668" spans="1:50" ht="15" customHeight="1">
      <c r="A668" s="2">
        <v>69</v>
      </c>
      <c r="B668" s="2">
        <v>2500</v>
      </c>
      <c r="C668" s="1" t="s">
        <v>242</v>
      </c>
      <c r="D668" s="35">
        <v>2368544</v>
      </c>
      <c r="E668" s="66">
        <v>0</v>
      </c>
      <c r="F668" s="7">
        <v>3460</v>
      </c>
      <c r="G668" s="66">
        <v>3410</v>
      </c>
      <c r="H668" s="63">
        <v>1.869</v>
      </c>
      <c r="I668" s="65">
        <v>1851</v>
      </c>
      <c r="J668" s="73">
        <f t="shared" si="281"/>
        <v>0.54279999999999995</v>
      </c>
      <c r="K668" s="65">
        <v>910</v>
      </c>
      <c r="L668" s="65">
        <v>1984</v>
      </c>
      <c r="M668" s="61">
        <v>525</v>
      </c>
      <c r="N668" s="41">
        <f t="shared" si="280"/>
        <v>45.866900000000001</v>
      </c>
      <c r="O668" s="41">
        <f t="shared" si="282"/>
        <v>26.4617</v>
      </c>
      <c r="P668" s="3">
        <v>4904</v>
      </c>
      <c r="Q668" s="3">
        <v>4820</v>
      </c>
      <c r="R668" s="3">
        <v>3968</v>
      </c>
      <c r="S668" s="3">
        <v>3724</v>
      </c>
      <c r="T668" s="74">
        <v>3460</v>
      </c>
      <c r="U668" s="74">
        <f t="shared" si="283"/>
        <v>4904</v>
      </c>
      <c r="V668" s="42">
        <f t="shared" si="284"/>
        <v>30.46</v>
      </c>
      <c r="W668" s="68">
        <v>1969502</v>
      </c>
      <c r="X668" s="69">
        <v>1791213</v>
      </c>
      <c r="Y668" s="8">
        <v>2.7355864197054194</v>
      </c>
      <c r="Z668" s="37">
        <f t="shared" si="285"/>
        <v>1264.8110999999999</v>
      </c>
      <c r="AA668" s="65">
        <f t="shared" si="286"/>
        <v>0</v>
      </c>
      <c r="AB668" s="34">
        <f t="shared" si="287"/>
        <v>0.43202299999999999</v>
      </c>
      <c r="AC668" s="34" t="str">
        <f t="shared" si="288"/>
        <v/>
      </c>
      <c r="AD668" s="65" t="str">
        <f t="shared" si="289"/>
        <v/>
      </c>
      <c r="AE668" s="65" t="str">
        <f t="shared" si="290"/>
        <v/>
      </c>
      <c r="AF668" s="65" t="str">
        <f t="shared" si="291"/>
        <v/>
      </c>
      <c r="AG668" s="65">
        <f t="shared" si="307"/>
        <v>1299.2294825099998</v>
      </c>
      <c r="AH668" s="34" t="str">
        <f t="shared" si="292"/>
        <v/>
      </c>
      <c r="AI668" s="34" t="str">
        <f t="shared" si="293"/>
        <v/>
      </c>
      <c r="AJ668" s="65" t="str">
        <f t="shared" si="294"/>
        <v/>
      </c>
      <c r="AK668" s="37" t="str">
        <f t="shared" si="295"/>
        <v/>
      </c>
      <c r="AL668" s="14">
        <f t="shared" si="296"/>
        <v>1299.23</v>
      </c>
      <c r="AM668" s="42">
        <f t="shared" si="297"/>
        <v>1449.36</v>
      </c>
      <c r="AN668" s="60">
        <f t="shared" si="298"/>
        <v>4091447</v>
      </c>
      <c r="AO668" s="43">
        <f t="shared" si="299"/>
        <v>4.6442910472681925E-2</v>
      </c>
      <c r="AP668" s="66">
        <f t="shared" si="300"/>
        <v>80016.629782115109</v>
      </c>
      <c r="AQ668" s="18">
        <v>0</v>
      </c>
      <c r="AR668" s="66">
        <f t="shared" si="301"/>
        <v>2448561</v>
      </c>
      <c r="AS668" s="38">
        <f t="shared" si="302"/>
        <v>34100</v>
      </c>
      <c r="AT668" s="38">
        <f t="shared" si="303"/>
        <v>89560.650000000009</v>
      </c>
      <c r="AU668" s="66">
        <f t="shared" si="304"/>
        <v>2334444</v>
      </c>
      <c r="AV668" s="20">
        <f t="shared" si="305"/>
        <v>2448561</v>
      </c>
      <c r="AX668" s="65">
        <f t="shared" si="306"/>
        <v>1</v>
      </c>
    </row>
    <row r="669" spans="1:50" ht="15" customHeight="1">
      <c r="A669" s="2">
        <v>69</v>
      </c>
      <c r="B669" s="2">
        <v>2700</v>
      </c>
      <c r="C669" s="1" t="s">
        <v>250</v>
      </c>
      <c r="D669" s="35">
        <v>2804138</v>
      </c>
      <c r="E669" s="66">
        <v>0</v>
      </c>
      <c r="F669" s="7">
        <v>3718</v>
      </c>
      <c r="G669" s="66">
        <v>3609</v>
      </c>
      <c r="H669" s="63">
        <v>2.1019999999999999</v>
      </c>
      <c r="I669" s="65">
        <v>1339</v>
      </c>
      <c r="J669" s="73">
        <f t="shared" si="281"/>
        <v>0.371</v>
      </c>
      <c r="K669" s="65">
        <v>892</v>
      </c>
      <c r="L669" s="65">
        <v>1844</v>
      </c>
      <c r="M669" s="61">
        <v>434</v>
      </c>
      <c r="N669" s="41">
        <f t="shared" si="280"/>
        <v>48.373100000000001</v>
      </c>
      <c r="O669" s="41">
        <f t="shared" si="282"/>
        <v>23.535800000000002</v>
      </c>
      <c r="P669" s="3">
        <v>4721</v>
      </c>
      <c r="Q669" s="3">
        <v>5042</v>
      </c>
      <c r="R669" s="3">
        <v>4064</v>
      </c>
      <c r="S669" s="3">
        <v>3865</v>
      </c>
      <c r="T669" s="74">
        <v>3718</v>
      </c>
      <c r="U669" s="74">
        <f t="shared" si="283"/>
        <v>5042</v>
      </c>
      <c r="V669" s="42">
        <f t="shared" si="284"/>
        <v>28.42</v>
      </c>
      <c r="W669" s="68">
        <v>1843313</v>
      </c>
      <c r="X669" s="69">
        <v>1951495</v>
      </c>
      <c r="Y669" s="8">
        <v>6.4502009275718653</v>
      </c>
      <c r="Z669" s="37">
        <f t="shared" si="285"/>
        <v>576.4162</v>
      </c>
      <c r="AA669" s="65">
        <f t="shared" si="286"/>
        <v>0</v>
      </c>
      <c r="AB669" s="34">
        <f t="shared" si="287"/>
        <v>0.43202299999999999</v>
      </c>
      <c r="AC669" s="34" t="str">
        <f t="shared" si="288"/>
        <v/>
      </c>
      <c r="AD669" s="65" t="str">
        <f t="shared" si="289"/>
        <v/>
      </c>
      <c r="AE669" s="65" t="str">
        <f t="shared" si="290"/>
        <v/>
      </c>
      <c r="AF669" s="65" t="str">
        <f t="shared" si="291"/>
        <v/>
      </c>
      <c r="AG669" s="65">
        <f t="shared" si="307"/>
        <v>1266.41232029</v>
      </c>
      <c r="AH669" s="34" t="str">
        <f t="shared" si="292"/>
        <v/>
      </c>
      <c r="AI669" s="34" t="str">
        <f t="shared" si="293"/>
        <v/>
      </c>
      <c r="AJ669" s="65" t="str">
        <f t="shared" si="294"/>
        <v/>
      </c>
      <c r="AK669" s="37" t="str">
        <f t="shared" si="295"/>
        <v/>
      </c>
      <c r="AL669" s="14">
        <f t="shared" si="296"/>
        <v>1266.4100000000001</v>
      </c>
      <c r="AM669" s="42">
        <f t="shared" si="297"/>
        <v>1412.74</v>
      </c>
      <c r="AN669" s="60">
        <f t="shared" si="298"/>
        <v>4302225</v>
      </c>
      <c r="AO669" s="43">
        <f t="shared" si="299"/>
        <v>4.6442910472681925E-2</v>
      </c>
      <c r="AP669" s="66">
        <f t="shared" si="300"/>
        <v>69575.520421288646</v>
      </c>
      <c r="AQ669" s="18">
        <v>0</v>
      </c>
      <c r="AR669" s="66">
        <f t="shared" si="301"/>
        <v>2873714</v>
      </c>
      <c r="AS669" s="38">
        <f t="shared" si="302"/>
        <v>36090</v>
      </c>
      <c r="AT669" s="38">
        <f t="shared" si="303"/>
        <v>97574.75</v>
      </c>
      <c r="AU669" s="66">
        <f t="shared" si="304"/>
        <v>2768048</v>
      </c>
      <c r="AV669" s="20">
        <f t="shared" si="305"/>
        <v>2873714</v>
      </c>
      <c r="AX669" s="65">
        <f t="shared" si="306"/>
        <v>1</v>
      </c>
    </row>
    <row r="670" spans="1:50" ht="15" customHeight="1">
      <c r="A670" s="2">
        <v>69</v>
      </c>
      <c r="B670" s="2">
        <v>2900</v>
      </c>
      <c r="C670" s="1" t="s">
        <v>267</v>
      </c>
      <c r="D670" s="35">
        <v>169373</v>
      </c>
      <c r="E670" s="66">
        <v>0</v>
      </c>
      <c r="F670" s="7">
        <v>528</v>
      </c>
      <c r="G670" s="66">
        <v>518</v>
      </c>
      <c r="H670" s="63">
        <v>1.992</v>
      </c>
      <c r="I670" s="65">
        <v>203</v>
      </c>
      <c r="J670" s="73">
        <f t="shared" si="281"/>
        <v>0.39190000000000003</v>
      </c>
      <c r="K670" s="65">
        <v>83</v>
      </c>
      <c r="L670" s="65">
        <v>306</v>
      </c>
      <c r="M670" s="61">
        <v>98</v>
      </c>
      <c r="N670" s="41">
        <f t="shared" si="280"/>
        <v>27.124199999999998</v>
      </c>
      <c r="O670" s="41">
        <f t="shared" si="282"/>
        <v>32.0261</v>
      </c>
      <c r="P670" s="3">
        <v>650</v>
      </c>
      <c r="Q670" s="3">
        <v>648</v>
      </c>
      <c r="R670" s="3">
        <v>574</v>
      </c>
      <c r="S670" s="3">
        <v>503</v>
      </c>
      <c r="T670" s="75">
        <v>528</v>
      </c>
      <c r="U670" s="74">
        <f t="shared" si="283"/>
        <v>650</v>
      </c>
      <c r="V670" s="42">
        <f t="shared" si="284"/>
        <v>20.309999999999999</v>
      </c>
      <c r="W670" s="68">
        <v>189399</v>
      </c>
      <c r="X670" s="69">
        <v>313022</v>
      </c>
      <c r="Y670" s="8">
        <v>1.4210915262927859</v>
      </c>
      <c r="Z670" s="37">
        <f t="shared" si="285"/>
        <v>371.54539999999997</v>
      </c>
      <c r="AA670" s="65">
        <f t="shared" si="286"/>
        <v>0</v>
      </c>
      <c r="AB670" s="34">
        <f t="shared" si="287"/>
        <v>0.43202299999999999</v>
      </c>
      <c r="AC670" s="34" t="str">
        <f t="shared" si="288"/>
        <v/>
      </c>
      <c r="AD670" s="65" t="str">
        <f t="shared" si="289"/>
        <v/>
      </c>
      <c r="AE670" s="65">
        <f t="shared" si="290"/>
        <v>563.40599999999995</v>
      </c>
      <c r="AF670" s="65">
        <f t="shared" si="291"/>
        <v>563.40599999999995</v>
      </c>
      <c r="AG670" s="65">
        <f t="shared" si="307"/>
        <v>0</v>
      </c>
      <c r="AH670" s="34" t="str">
        <f t="shared" si="292"/>
        <v/>
      </c>
      <c r="AI670" s="34" t="str">
        <f t="shared" si="293"/>
        <v/>
      </c>
      <c r="AJ670" s="65" t="str">
        <f t="shared" si="294"/>
        <v/>
      </c>
      <c r="AK670" s="37" t="str">
        <f t="shared" si="295"/>
        <v/>
      </c>
      <c r="AL670" s="14">
        <f t="shared" si="296"/>
        <v>563.41</v>
      </c>
      <c r="AM670" s="42">
        <f t="shared" si="297"/>
        <v>628.51</v>
      </c>
      <c r="AN670" s="60">
        <f t="shared" si="298"/>
        <v>243743</v>
      </c>
      <c r="AO670" s="43">
        <f t="shared" si="299"/>
        <v>4.6442910472681925E-2</v>
      </c>
      <c r="AP670" s="66">
        <f t="shared" si="300"/>
        <v>3453.959251853355</v>
      </c>
      <c r="AQ670" s="18">
        <v>0</v>
      </c>
      <c r="AR670" s="66">
        <f t="shared" si="301"/>
        <v>172827</v>
      </c>
      <c r="AS670" s="38">
        <f t="shared" si="302"/>
        <v>5180</v>
      </c>
      <c r="AT670" s="38">
        <f t="shared" si="303"/>
        <v>15651.1</v>
      </c>
      <c r="AU670" s="66">
        <f t="shared" si="304"/>
        <v>164193</v>
      </c>
      <c r="AV670" s="20">
        <f t="shared" si="305"/>
        <v>172827</v>
      </c>
      <c r="AX670" s="65">
        <f t="shared" si="306"/>
        <v>1</v>
      </c>
    </row>
    <row r="671" spans="1:50" ht="15" customHeight="1">
      <c r="A671" s="2">
        <v>69</v>
      </c>
      <c r="B671" s="2">
        <v>3500</v>
      </c>
      <c r="C671" s="1" t="s">
        <v>296</v>
      </c>
      <c r="D671" s="35">
        <v>727901</v>
      </c>
      <c r="E671" s="66">
        <v>0</v>
      </c>
      <c r="F671" s="7">
        <v>1799</v>
      </c>
      <c r="G671" s="66">
        <v>1785</v>
      </c>
      <c r="H671" s="63">
        <v>2.1230000000000002</v>
      </c>
      <c r="I671" s="65">
        <v>574</v>
      </c>
      <c r="J671" s="73">
        <f t="shared" si="281"/>
        <v>0.3216</v>
      </c>
      <c r="K671" s="65">
        <v>360</v>
      </c>
      <c r="L671" s="65">
        <v>915</v>
      </c>
      <c r="M671" s="61">
        <v>286</v>
      </c>
      <c r="N671" s="41">
        <f t="shared" si="280"/>
        <v>39.344299999999997</v>
      </c>
      <c r="O671" s="41">
        <f t="shared" si="282"/>
        <v>31.256800000000002</v>
      </c>
      <c r="P671" s="3">
        <v>2287</v>
      </c>
      <c r="Q671" s="3">
        <v>2721</v>
      </c>
      <c r="R671" s="3">
        <v>1934</v>
      </c>
      <c r="S671" s="3">
        <v>1847</v>
      </c>
      <c r="T671" s="74">
        <v>1799</v>
      </c>
      <c r="U671" s="74">
        <f t="shared" si="283"/>
        <v>2721</v>
      </c>
      <c r="V671" s="42">
        <f t="shared" si="284"/>
        <v>34.4</v>
      </c>
      <c r="W671" s="68">
        <v>955703</v>
      </c>
      <c r="X671" s="69">
        <v>1136820</v>
      </c>
      <c r="Y671" s="8">
        <v>12.686307426906998</v>
      </c>
      <c r="Z671" s="37">
        <f t="shared" si="285"/>
        <v>141.8064</v>
      </c>
      <c r="AA671" s="65">
        <f t="shared" si="286"/>
        <v>0</v>
      </c>
      <c r="AB671" s="34">
        <f t="shared" si="287"/>
        <v>0.43202299999999999</v>
      </c>
      <c r="AC671" s="34" t="str">
        <f t="shared" si="288"/>
        <v/>
      </c>
      <c r="AD671" s="65" t="str">
        <f t="shared" si="289"/>
        <v/>
      </c>
      <c r="AE671" s="65">
        <f t="shared" si="290"/>
        <v>1028.395</v>
      </c>
      <c r="AF671" s="65">
        <f t="shared" si="291"/>
        <v>630</v>
      </c>
      <c r="AG671" s="65">
        <f t="shared" si="307"/>
        <v>0</v>
      </c>
      <c r="AH671" s="34" t="str">
        <f t="shared" si="292"/>
        <v/>
      </c>
      <c r="AI671" s="34" t="str">
        <f t="shared" si="293"/>
        <v/>
      </c>
      <c r="AJ671" s="65" t="str">
        <f t="shared" si="294"/>
        <v/>
      </c>
      <c r="AK671" s="37" t="str">
        <f t="shared" si="295"/>
        <v/>
      </c>
      <c r="AL671" s="14">
        <f t="shared" si="296"/>
        <v>630</v>
      </c>
      <c r="AM671" s="42">
        <f t="shared" si="297"/>
        <v>702.8</v>
      </c>
      <c r="AN671" s="60">
        <f t="shared" si="298"/>
        <v>841612</v>
      </c>
      <c r="AO671" s="43">
        <f t="shared" si="299"/>
        <v>4.6442910472681925E-2</v>
      </c>
      <c r="AP671" s="66">
        <f t="shared" si="300"/>
        <v>5281.0697927591345</v>
      </c>
      <c r="AQ671" s="18">
        <v>0</v>
      </c>
      <c r="AR671" s="66">
        <f t="shared" si="301"/>
        <v>733182</v>
      </c>
      <c r="AS671" s="38">
        <f t="shared" si="302"/>
        <v>17850</v>
      </c>
      <c r="AT671" s="38">
        <f t="shared" si="303"/>
        <v>56841</v>
      </c>
      <c r="AU671" s="66">
        <f t="shared" si="304"/>
        <v>710051</v>
      </c>
      <c r="AV671" s="20">
        <f t="shared" si="305"/>
        <v>733182</v>
      </c>
      <c r="AX671" s="65">
        <f t="shared" si="306"/>
        <v>1</v>
      </c>
    </row>
    <row r="672" spans="1:50" ht="15" customHeight="1">
      <c r="A672" s="2">
        <v>69</v>
      </c>
      <c r="B672" s="2">
        <v>3600</v>
      </c>
      <c r="C672" s="1" t="s">
        <v>357</v>
      </c>
      <c r="D672" s="35">
        <v>0</v>
      </c>
      <c r="E672" s="66">
        <v>0</v>
      </c>
      <c r="F672" s="7">
        <v>9414</v>
      </c>
      <c r="G672" s="66">
        <v>9731</v>
      </c>
      <c r="H672" s="63">
        <v>2.4849999999999999</v>
      </c>
      <c r="I672" s="65">
        <v>4814</v>
      </c>
      <c r="J672" s="73">
        <f t="shared" si="281"/>
        <v>0.49469999999999997</v>
      </c>
      <c r="K672" s="65">
        <v>269</v>
      </c>
      <c r="L672" s="65">
        <v>3925</v>
      </c>
      <c r="M672" s="61">
        <v>795</v>
      </c>
      <c r="N672" s="41">
        <f t="shared" si="280"/>
        <v>6.8534999999999995</v>
      </c>
      <c r="O672" s="41">
        <f t="shared" si="282"/>
        <v>20.254799999999999</v>
      </c>
      <c r="P672" s="3">
        <v>0</v>
      </c>
      <c r="Q672" s="3">
        <v>6759</v>
      </c>
      <c r="R672" s="3">
        <v>6761</v>
      </c>
      <c r="S672" s="3">
        <v>7448</v>
      </c>
      <c r="T672" s="74">
        <v>9414</v>
      </c>
      <c r="U672" s="74">
        <f t="shared" si="283"/>
        <v>9414</v>
      </c>
      <c r="V672" s="42">
        <f t="shared" si="284"/>
        <v>0</v>
      </c>
      <c r="W672" s="68">
        <v>15694578</v>
      </c>
      <c r="X672" s="69">
        <v>5757348</v>
      </c>
      <c r="Y672" s="8">
        <v>34.369440321731219</v>
      </c>
      <c r="Z672" s="37">
        <f t="shared" si="285"/>
        <v>273.90609999999998</v>
      </c>
      <c r="AA672" s="65">
        <f t="shared" si="286"/>
        <v>0</v>
      </c>
      <c r="AB672" s="34">
        <f t="shared" si="287"/>
        <v>0.43202299999999999</v>
      </c>
      <c r="AC672" s="34" t="str">
        <f t="shared" si="288"/>
        <v/>
      </c>
      <c r="AD672" s="65" t="str">
        <f t="shared" si="289"/>
        <v/>
      </c>
      <c r="AE672" s="65" t="str">
        <f t="shared" si="290"/>
        <v/>
      </c>
      <c r="AF672" s="65" t="str">
        <f t="shared" si="291"/>
        <v/>
      </c>
      <c r="AG672" s="65">
        <f t="shared" si="307"/>
        <v>544.47004264999998</v>
      </c>
      <c r="AH672" s="34" t="str">
        <f t="shared" si="292"/>
        <v/>
      </c>
      <c r="AI672" s="34" t="str">
        <f t="shared" si="293"/>
        <v/>
      </c>
      <c r="AJ672" s="65" t="str">
        <f t="shared" si="294"/>
        <v/>
      </c>
      <c r="AK672" s="37" t="str">
        <f t="shared" si="295"/>
        <v/>
      </c>
      <c r="AL672" s="14">
        <f t="shared" si="296"/>
        <v>544.47</v>
      </c>
      <c r="AM672" s="42">
        <f t="shared" si="297"/>
        <v>607.38</v>
      </c>
      <c r="AN672" s="60">
        <f t="shared" si="298"/>
        <v>0</v>
      </c>
      <c r="AO672" s="43">
        <f t="shared" si="299"/>
        <v>4.6442910472681925E-2</v>
      </c>
      <c r="AP672" s="66">
        <f t="shared" si="300"/>
        <v>0</v>
      </c>
      <c r="AQ672" s="18">
        <v>0</v>
      </c>
      <c r="AR672" s="66">
        <f t="shared" si="301"/>
        <v>0</v>
      </c>
      <c r="AS672" s="38">
        <f t="shared" si="302"/>
        <v>97310</v>
      </c>
      <c r="AT672" s="38">
        <f t="shared" si="303"/>
        <v>287867.40000000002</v>
      </c>
      <c r="AU672" s="66">
        <f t="shared" si="304"/>
        <v>-97310</v>
      </c>
      <c r="AV672" s="20">
        <f t="shared" si="305"/>
        <v>0</v>
      </c>
      <c r="AX672" s="65">
        <f t="shared" si="306"/>
        <v>0</v>
      </c>
    </row>
    <row r="673" spans="1:50" ht="15" customHeight="1">
      <c r="A673" s="2">
        <v>69</v>
      </c>
      <c r="B673" s="2">
        <v>3800</v>
      </c>
      <c r="C673" s="1" t="s">
        <v>360</v>
      </c>
      <c r="D673" s="35">
        <v>8233738</v>
      </c>
      <c r="E673" s="66">
        <v>0</v>
      </c>
      <c r="F673" s="7">
        <v>16361</v>
      </c>
      <c r="G673" s="66">
        <v>16353</v>
      </c>
      <c r="H673" s="63">
        <v>2.1539999999999999</v>
      </c>
      <c r="I673" s="65">
        <v>8661</v>
      </c>
      <c r="J673" s="73">
        <f t="shared" si="281"/>
        <v>0.52959999999999996</v>
      </c>
      <c r="K673" s="65">
        <v>1920</v>
      </c>
      <c r="L673" s="65">
        <v>7853</v>
      </c>
      <c r="M673" s="61">
        <v>2985</v>
      </c>
      <c r="N673" s="41">
        <f t="shared" si="280"/>
        <v>24.449299999999997</v>
      </c>
      <c r="O673" s="41">
        <f t="shared" si="282"/>
        <v>38.011000000000003</v>
      </c>
      <c r="P673" s="3">
        <v>16104</v>
      </c>
      <c r="Q673" s="3">
        <v>21193</v>
      </c>
      <c r="R673" s="3">
        <v>18046</v>
      </c>
      <c r="S673" s="3">
        <v>17071</v>
      </c>
      <c r="T673" s="74">
        <v>16361</v>
      </c>
      <c r="U673" s="74">
        <f t="shared" si="283"/>
        <v>21193</v>
      </c>
      <c r="V673" s="42">
        <f t="shared" si="284"/>
        <v>22.84</v>
      </c>
      <c r="W673" s="68">
        <v>9469940</v>
      </c>
      <c r="X673" s="69">
        <v>7657343</v>
      </c>
      <c r="Y673" s="8">
        <v>186.42467262396582</v>
      </c>
      <c r="Z673" s="37">
        <f t="shared" si="285"/>
        <v>87.762</v>
      </c>
      <c r="AA673" s="65">
        <f t="shared" si="286"/>
        <v>100</v>
      </c>
      <c r="AB673" s="34">
        <f t="shared" si="287"/>
        <v>0.43202299999999999</v>
      </c>
      <c r="AC673" s="34" t="str">
        <f t="shared" si="288"/>
        <v/>
      </c>
      <c r="AD673" s="65" t="str">
        <f t="shared" si="289"/>
        <v/>
      </c>
      <c r="AE673" s="65" t="str">
        <f t="shared" si="290"/>
        <v/>
      </c>
      <c r="AF673" s="65" t="str">
        <f t="shared" si="291"/>
        <v/>
      </c>
      <c r="AG673" s="65">
        <f t="shared" si="307"/>
        <v>0</v>
      </c>
      <c r="AH673" s="34">
        <f t="shared" si="292"/>
        <v>728.23900994999997</v>
      </c>
      <c r="AI673" s="34" t="str">
        <f t="shared" si="293"/>
        <v/>
      </c>
      <c r="AJ673" s="65" t="str">
        <f t="shared" si="294"/>
        <v/>
      </c>
      <c r="AK673" s="37" t="str">
        <f t="shared" si="295"/>
        <v/>
      </c>
      <c r="AL673" s="14">
        <f t="shared" si="296"/>
        <v>728.24</v>
      </c>
      <c r="AM673" s="42">
        <f t="shared" si="297"/>
        <v>812.39</v>
      </c>
      <c r="AN673" s="60">
        <f t="shared" si="298"/>
        <v>9193782</v>
      </c>
      <c r="AO673" s="43">
        <f t="shared" si="299"/>
        <v>4.6442910472681925E-2</v>
      </c>
      <c r="AP673" s="66">
        <f t="shared" si="300"/>
        <v>44587.23754183545</v>
      </c>
      <c r="AQ673" s="18">
        <v>0</v>
      </c>
      <c r="AR673" s="66">
        <f t="shared" si="301"/>
        <v>8278325</v>
      </c>
      <c r="AS673" s="38">
        <f t="shared" si="302"/>
        <v>163530</v>
      </c>
      <c r="AT673" s="38">
        <f t="shared" si="303"/>
        <v>382867.15</v>
      </c>
      <c r="AU673" s="66">
        <f t="shared" si="304"/>
        <v>8070208</v>
      </c>
      <c r="AV673" s="20">
        <f t="shared" si="305"/>
        <v>8278325</v>
      </c>
      <c r="AX673" s="65">
        <f t="shared" si="306"/>
        <v>1</v>
      </c>
    </row>
    <row r="674" spans="1:50" ht="15" customHeight="1">
      <c r="A674" s="2">
        <v>69</v>
      </c>
      <c r="B674" s="2">
        <v>4000</v>
      </c>
      <c r="C674" s="1" t="s">
        <v>386</v>
      </c>
      <c r="D674" s="35">
        <v>10540</v>
      </c>
      <c r="E674" s="66">
        <v>0</v>
      </c>
      <c r="F674" s="7">
        <v>86</v>
      </c>
      <c r="G674" s="66">
        <v>88</v>
      </c>
      <c r="H674" s="63">
        <v>1.956</v>
      </c>
      <c r="I674" s="65"/>
      <c r="J674" s="73">
        <f t="shared" si="281"/>
        <v>0</v>
      </c>
      <c r="K674" s="65">
        <v>16</v>
      </c>
      <c r="L674" s="65">
        <v>56</v>
      </c>
      <c r="M674" s="61">
        <v>26</v>
      </c>
      <c r="N674" s="41">
        <f t="shared" si="280"/>
        <v>28.571400000000004</v>
      </c>
      <c r="O674" s="41">
        <f t="shared" si="282"/>
        <v>46.428599999999996</v>
      </c>
      <c r="P674" s="3">
        <v>150</v>
      </c>
      <c r="Q674" s="3">
        <v>134</v>
      </c>
      <c r="R674" s="3">
        <v>133</v>
      </c>
      <c r="S674" s="3">
        <v>93</v>
      </c>
      <c r="T674" s="75">
        <v>86</v>
      </c>
      <c r="U674" s="74">
        <f t="shared" si="283"/>
        <v>150</v>
      </c>
      <c r="V674" s="42">
        <f t="shared" si="284"/>
        <v>41.33</v>
      </c>
      <c r="W674" s="68">
        <v>75252</v>
      </c>
      <c r="X674" s="69">
        <v>17044</v>
      </c>
      <c r="Y674" s="8">
        <v>0.82914129331873354</v>
      </c>
      <c r="Z674" s="37">
        <f t="shared" si="285"/>
        <v>103.7218</v>
      </c>
      <c r="AA674" s="65">
        <f t="shared" si="286"/>
        <v>0</v>
      </c>
      <c r="AB674" s="34">
        <f t="shared" si="287"/>
        <v>0.43202299999999999</v>
      </c>
      <c r="AC674" s="34" t="str">
        <f t="shared" si="288"/>
        <v/>
      </c>
      <c r="AD674" s="65" t="str">
        <f t="shared" si="289"/>
        <v/>
      </c>
      <c r="AE674" s="65">
        <f t="shared" si="290"/>
        <v>410</v>
      </c>
      <c r="AF674" s="65">
        <f t="shared" si="291"/>
        <v>410</v>
      </c>
      <c r="AG674" s="65">
        <f t="shared" si="307"/>
        <v>0</v>
      </c>
      <c r="AH674" s="34" t="str">
        <f t="shared" si="292"/>
        <v/>
      </c>
      <c r="AI674" s="34" t="str">
        <f t="shared" si="293"/>
        <v/>
      </c>
      <c r="AJ674" s="65" t="str">
        <f t="shared" si="294"/>
        <v/>
      </c>
      <c r="AK674" s="37" t="str">
        <f t="shared" si="295"/>
        <v/>
      </c>
      <c r="AL674" s="14">
        <f t="shared" si="296"/>
        <v>410</v>
      </c>
      <c r="AM674" s="42">
        <f t="shared" si="297"/>
        <v>457.38</v>
      </c>
      <c r="AN674" s="60">
        <f t="shared" si="298"/>
        <v>7739</v>
      </c>
      <c r="AO674" s="43">
        <f t="shared" si="299"/>
        <v>4.6442910472681925E-2</v>
      </c>
      <c r="AP674" s="66">
        <f t="shared" si="300"/>
        <v>-130.08659223398206</v>
      </c>
      <c r="AQ674" s="18">
        <v>0</v>
      </c>
      <c r="AR674" s="66">
        <f t="shared" si="301"/>
        <v>7739</v>
      </c>
      <c r="AS674" s="38">
        <f t="shared" si="302"/>
        <v>880</v>
      </c>
      <c r="AT674" s="38">
        <f t="shared" si="303"/>
        <v>852.2</v>
      </c>
      <c r="AU674" s="66">
        <f t="shared" si="304"/>
        <v>9688</v>
      </c>
      <c r="AV674" s="20">
        <f t="shared" si="305"/>
        <v>9688</v>
      </c>
      <c r="AX674" s="65">
        <f t="shared" si="306"/>
        <v>1</v>
      </c>
    </row>
    <row r="675" spans="1:50" ht="15" customHeight="1">
      <c r="A675" s="2">
        <v>69</v>
      </c>
      <c r="B675" s="2">
        <v>4400</v>
      </c>
      <c r="C675" s="1" t="s">
        <v>418</v>
      </c>
      <c r="D675" s="35">
        <v>51525</v>
      </c>
      <c r="E675" s="66">
        <v>0</v>
      </c>
      <c r="F675" s="7">
        <v>169</v>
      </c>
      <c r="G675" s="66">
        <v>159</v>
      </c>
      <c r="H675" s="63">
        <v>2.3730000000000002</v>
      </c>
      <c r="I675" s="65"/>
      <c r="J675" s="73">
        <f t="shared" si="281"/>
        <v>0</v>
      </c>
      <c r="K675" s="65">
        <v>53</v>
      </c>
      <c r="L675" s="65">
        <v>82</v>
      </c>
      <c r="M675" s="61">
        <v>3</v>
      </c>
      <c r="N675" s="41">
        <f t="shared" si="280"/>
        <v>64.634100000000004</v>
      </c>
      <c r="O675" s="41">
        <f t="shared" si="282"/>
        <v>3.6585000000000001</v>
      </c>
      <c r="P675" s="3">
        <v>325</v>
      </c>
      <c r="Q675" s="3">
        <v>447</v>
      </c>
      <c r="R675" s="3">
        <v>257</v>
      </c>
      <c r="S675" s="3">
        <v>199</v>
      </c>
      <c r="T675" s="75">
        <v>169</v>
      </c>
      <c r="U675" s="74">
        <f t="shared" si="283"/>
        <v>447</v>
      </c>
      <c r="V675" s="42">
        <f t="shared" si="284"/>
        <v>64.430000000000007</v>
      </c>
      <c r="W675" s="68">
        <v>73082</v>
      </c>
      <c r="X675" s="69">
        <v>209799</v>
      </c>
      <c r="Y675" s="8">
        <v>4.8340227831171418</v>
      </c>
      <c r="Z675" s="37">
        <f t="shared" si="285"/>
        <v>34.960500000000003</v>
      </c>
      <c r="AA675" s="65">
        <f t="shared" si="286"/>
        <v>0</v>
      </c>
      <c r="AB675" s="34">
        <f t="shared" si="287"/>
        <v>0.43202299999999999</v>
      </c>
      <c r="AC675" s="34" t="str">
        <f t="shared" si="288"/>
        <v/>
      </c>
      <c r="AD675" s="65" t="str">
        <f t="shared" si="289"/>
        <v/>
      </c>
      <c r="AE675" s="65">
        <f t="shared" si="290"/>
        <v>431.65300000000002</v>
      </c>
      <c r="AF675" s="65">
        <f t="shared" si="291"/>
        <v>431.65300000000002</v>
      </c>
      <c r="AG675" s="65">
        <f t="shared" si="307"/>
        <v>0</v>
      </c>
      <c r="AH675" s="34" t="str">
        <f t="shared" si="292"/>
        <v/>
      </c>
      <c r="AI675" s="34" t="str">
        <f t="shared" si="293"/>
        <v/>
      </c>
      <c r="AJ675" s="65" t="str">
        <f t="shared" si="294"/>
        <v/>
      </c>
      <c r="AK675" s="37" t="str">
        <f t="shared" si="295"/>
        <v/>
      </c>
      <c r="AL675" s="14">
        <f t="shared" si="296"/>
        <v>431.65</v>
      </c>
      <c r="AM675" s="42">
        <f t="shared" si="297"/>
        <v>481.53</v>
      </c>
      <c r="AN675" s="60">
        <f t="shared" si="298"/>
        <v>44990</v>
      </c>
      <c r="AO675" s="43">
        <f t="shared" si="299"/>
        <v>4.6442910472681925E-2</v>
      </c>
      <c r="AP675" s="66">
        <f t="shared" si="300"/>
        <v>-303.50441993897635</v>
      </c>
      <c r="AQ675" s="18">
        <v>0</v>
      </c>
      <c r="AR675" s="66">
        <f t="shared" si="301"/>
        <v>44990</v>
      </c>
      <c r="AS675" s="38">
        <f t="shared" si="302"/>
        <v>1590</v>
      </c>
      <c r="AT675" s="38">
        <f t="shared" si="303"/>
        <v>10489.95</v>
      </c>
      <c r="AU675" s="66">
        <f t="shared" si="304"/>
        <v>49935</v>
      </c>
      <c r="AV675" s="20">
        <f t="shared" si="305"/>
        <v>49935</v>
      </c>
      <c r="AX675" s="65">
        <f t="shared" si="306"/>
        <v>1</v>
      </c>
    </row>
    <row r="676" spans="1:50" ht="15" customHeight="1">
      <c r="A676" s="2">
        <v>69</v>
      </c>
      <c r="B676" s="2">
        <v>4600</v>
      </c>
      <c r="C676" s="1" t="s">
        <v>448</v>
      </c>
      <c r="D676" s="35">
        <v>32130</v>
      </c>
      <c r="E676" s="66">
        <v>0</v>
      </c>
      <c r="F676" s="7">
        <v>52</v>
      </c>
      <c r="G676" s="66">
        <v>48</v>
      </c>
      <c r="H676" s="63">
        <v>2.0870000000000002</v>
      </c>
      <c r="I676" s="65">
        <v>8</v>
      </c>
      <c r="J676" s="73">
        <f t="shared" si="281"/>
        <v>0.16669999999999999</v>
      </c>
      <c r="K676" s="65">
        <v>19</v>
      </c>
      <c r="L676" s="65">
        <v>30</v>
      </c>
      <c r="M676" s="61">
        <v>9</v>
      </c>
      <c r="N676" s="41">
        <f t="shared" si="280"/>
        <v>63.333300000000001</v>
      </c>
      <c r="O676" s="41">
        <f t="shared" si="282"/>
        <v>30</v>
      </c>
      <c r="P676" s="3">
        <v>157</v>
      </c>
      <c r="Q676" s="3">
        <v>95</v>
      </c>
      <c r="R676" s="3">
        <v>70</v>
      </c>
      <c r="S676" s="3">
        <v>60</v>
      </c>
      <c r="T676" s="75">
        <v>52</v>
      </c>
      <c r="U676" s="74">
        <f t="shared" si="283"/>
        <v>157</v>
      </c>
      <c r="V676" s="42">
        <f t="shared" si="284"/>
        <v>69.430000000000007</v>
      </c>
      <c r="W676" s="68">
        <v>33645</v>
      </c>
      <c r="X676" s="69">
        <v>21999</v>
      </c>
      <c r="Y676" s="8">
        <v>1.4399375595562605</v>
      </c>
      <c r="Z676" s="37">
        <f t="shared" si="285"/>
        <v>36.112699999999997</v>
      </c>
      <c r="AA676" s="65">
        <f t="shared" si="286"/>
        <v>0</v>
      </c>
      <c r="AB676" s="34">
        <f t="shared" si="287"/>
        <v>0.43202299999999999</v>
      </c>
      <c r="AC676" s="34" t="str">
        <f t="shared" si="288"/>
        <v/>
      </c>
      <c r="AD676" s="65" t="str">
        <f t="shared" si="289"/>
        <v/>
      </c>
      <c r="AE676" s="65">
        <f t="shared" si="290"/>
        <v>410</v>
      </c>
      <c r="AF676" s="65">
        <f t="shared" si="291"/>
        <v>410</v>
      </c>
      <c r="AG676" s="65">
        <f t="shared" si="307"/>
        <v>0</v>
      </c>
      <c r="AH676" s="34" t="str">
        <f t="shared" si="292"/>
        <v/>
      </c>
      <c r="AI676" s="34" t="str">
        <f t="shared" si="293"/>
        <v/>
      </c>
      <c r="AJ676" s="65" t="str">
        <f t="shared" si="294"/>
        <v/>
      </c>
      <c r="AK676" s="37" t="str">
        <f t="shared" si="295"/>
        <v/>
      </c>
      <c r="AL676" s="14">
        <f t="shared" si="296"/>
        <v>410</v>
      </c>
      <c r="AM676" s="42">
        <f t="shared" si="297"/>
        <v>457.38</v>
      </c>
      <c r="AN676" s="60">
        <f t="shared" si="298"/>
        <v>7419</v>
      </c>
      <c r="AO676" s="43">
        <f t="shared" si="299"/>
        <v>4.6442910472681925E-2</v>
      </c>
      <c r="AP676" s="66">
        <f t="shared" si="300"/>
        <v>-1147.6507606904431</v>
      </c>
      <c r="AQ676" s="18">
        <v>0</v>
      </c>
      <c r="AR676" s="66">
        <f t="shared" si="301"/>
        <v>7419</v>
      </c>
      <c r="AS676" s="38">
        <f t="shared" si="302"/>
        <v>480</v>
      </c>
      <c r="AT676" s="38">
        <f t="shared" si="303"/>
        <v>1099.95</v>
      </c>
      <c r="AU676" s="66">
        <f t="shared" si="304"/>
        <v>31650</v>
      </c>
      <c r="AV676" s="20">
        <f t="shared" si="305"/>
        <v>31650</v>
      </c>
      <c r="AX676" s="65">
        <f t="shared" si="306"/>
        <v>1</v>
      </c>
    </row>
    <row r="677" spans="1:50" ht="15" customHeight="1">
      <c r="A677" s="2">
        <v>69</v>
      </c>
      <c r="B677" s="2">
        <v>4900</v>
      </c>
      <c r="C677" s="1" t="s">
        <v>502</v>
      </c>
      <c r="D677" s="35">
        <v>44802</v>
      </c>
      <c r="E677" s="66">
        <v>0</v>
      </c>
      <c r="F677" s="7">
        <v>128</v>
      </c>
      <c r="G677" s="66">
        <v>127</v>
      </c>
      <c r="H677" s="63">
        <v>2.3090000000000002</v>
      </c>
      <c r="I677" s="40">
        <v>0</v>
      </c>
      <c r="J677" s="73">
        <f t="shared" si="281"/>
        <v>0</v>
      </c>
      <c r="K677" s="65">
        <v>28</v>
      </c>
      <c r="L677" s="65">
        <v>96</v>
      </c>
      <c r="M677" s="61">
        <v>15</v>
      </c>
      <c r="N677" s="41">
        <f t="shared" si="280"/>
        <v>29.166700000000002</v>
      </c>
      <c r="O677" s="41">
        <f t="shared" si="282"/>
        <v>15.625</v>
      </c>
      <c r="P677" s="3">
        <v>317</v>
      </c>
      <c r="Q677" s="3">
        <v>230</v>
      </c>
      <c r="R677" s="3">
        <v>116</v>
      </c>
      <c r="S677" s="3">
        <v>80</v>
      </c>
      <c r="T677" s="75">
        <v>128</v>
      </c>
      <c r="U677" s="74">
        <f t="shared" si="283"/>
        <v>317</v>
      </c>
      <c r="V677" s="42">
        <f t="shared" si="284"/>
        <v>59.94</v>
      </c>
      <c r="W677" s="68">
        <v>61056</v>
      </c>
      <c r="X677" s="69">
        <v>64950</v>
      </c>
      <c r="Y677" s="8">
        <v>1.6066607258412009</v>
      </c>
      <c r="Z677" s="37">
        <f t="shared" si="285"/>
        <v>79.668300000000002</v>
      </c>
      <c r="AA677" s="65">
        <f t="shared" si="286"/>
        <v>0</v>
      </c>
      <c r="AB677" s="34">
        <f t="shared" si="287"/>
        <v>0.43202299999999999</v>
      </c>
      <c r="AC677" s="34" t="str">
        <f t="shared" si="288"/>
        <v/>
      </c>
      <c r="AD677" s="65" t="str">
        <f t="shared" si="289"/>
        <v/>
      </c>
      <c r="AE677" s="65">
        <f t="shared" si="290"/>
        <v>419.90899999999999</v>
      </c>
      <c r="AF677" s="65">
        <f t="shared" si="291"/>
        <v>419.90899999999999</v>
      </c>
      <c r="AG677" s="65">
        <f t="shared" si="307"/>
        <v>0</v>
      </c>
      <c r="AH677" s="34" t="str">
        <f t="shared" si="292"/>
        <v/>
      </c>
      <c r="AI677" s="34" t="str">
        <f t="shared" si="293"/>
        <v/>
      </c>
      <c r="AJ677" s="65" t="str">
        <f t="shared" si="294"/>
        <v/>
      </c>
      <c r="AK677" s="37" t="str">
        <f t="shared" si="295"/>
        <v/>
      </c>
      <c r="AL677" s="14">
        <f t="shared" si="296"/>
        <v>419.91</v>
      </c>
      <c r="AM677" s="42">
        <f t="shared" si="297"/>
        <v>468.43</v>
      </c>
      <c r="AN677" s="60">
        <f t="shared" si="298"/>
        <v>33113</v>
      </c>
      <c r="AO677" s="43">
        <f t="shared" si="299"/>
        <v>4.6442910472681925E-2</v>
      </c>
      <c r="AP677" s="66">
        <f t="shared" si="300"/>
        <v>-542.87118051517905</v>
      </c>
      <c r="AQ677" s="18">
        <v>0</v>
      </c>
      <c r="AR677" s="66">
        <f t="shared" si="301"/>
        <v>33113</v>
      </c>
      <c r="AS677" s="38">
        <f t="shared" si="302"/>
        <v>1270</v>
      </c>
      <c r="AT677" s="38">
        <f t="shared" si="303"/>
        <v>3247.5</v>
      </c>
      <c r="AU677" s="66">
        <f t="shared" si="304"/>
        <v>43532</v>
      </c>
      <c r="AV677" s="20">
        <f t="shared" si="305"/>
        <v>43532</v>
      </c>
      <c r="AX677" s="65">
        <f t="shared" si="306"/>
        <v>1</v>
      </c>
    </row>
    <row r="678" spans="1:50" ht="15" customHeight="1">
      <c r="A678" s="2">
        <v>69</v>
      </c>
      <c r="B678" s="2">
        <v>5100</v>
      </c>
      <c r="C678" s="1" t="s">
        <v>503</v>
      </c>
      <c r="D678" s="35">
        <v>25855</v>
      </c>
      <c r="E678" s="66">
        <v>0</v>
      </c>
      <c r="F678" s="7">
        <v>134</v>
      </c>
      <c r="G678" s="66">
        <v>131</v>
      </c>
      <c r="H678" s="63">
        <v>1.9259999999999999</v>
      </c>
      <c r="I678" s="65">
        <v>40</v>
      </c>
      <c r="J678" s="73">
        <f t="shared" si="281"/>
        <v>0.30530000000000002</v>
      </c>
      <c r="K678" s="65">
        <v>11</v>
      </c>
      <c r="L678" s="65">
        <v>68</v>
      </c>
      <c r="M678" s="61">
        <v>13</v>
      </c>
      <c r="N678" s="41">
        <f t="shared" si="280"/>
        <v>16.176500000000001</v>
      </c>
      <c r="O678" s="41">
        <f t="shared" si="282"/>
        <v>19.117600000000003</v>
      </c>
      <c r="P678" s="3">
        <v>128</v>
      </c>
      <c r="Q678" s="3">
        <v>135</v>
      </c>
      <c r="R678" s="3">
        <v>92</v>
      </c>
      <c r="S678" s="3">
        <v>111</v>
      </c>
      <c r="T678" s="75">
        <v>134</v>
      </c>
      <c r="U678" s="74">
        <f t="shared" si="283"/>
        <v>135</v>
      </c>
      <c r="V678" s="42">
        <f t="shared" si="284"/>
        <v>2.96</v>
      </c>
      <c r="W678" s="68">
        <v>59217</v>
      </c>
      <c r="X678" s="69">
        <v>53000</v>
      </c>
      <c r="Y678" s="8">
        <v>0.38653036230283694</v>
      </c>
      <c r="Z678" s="37">
        <f t="shared" si="285"/>
        <v>346.6739</v>
      </c>
      <c r="AA678" s="65">
        <f t="shared" si="286"/>
        <v>0</v>
      </c>
      <c r="AB678" s="34">
        <f t="shared" si="287"/>
        <v>0.43202299999999999</v>
      </c>
      <c r="AC678" s="34" t="str">
        <f t="shared" si="288"/>
        <v/>
      </c>
      <c r="AD678" s="65" t="str">
        <f t="shared" si="289"/>
        <v/>
      </c>
      <c r="AE678" s="65">
        <f t="shared" si="290"/>
        <v>421.37700000000001</v>
      </c>
      <c r="AF678" s="65">
        <f t="shared" si="291"/>
        <v>421.37700000000001</v>
      </c>
      <c r="AG678" s="65">
        <f t="shared" si="307"/>
        <v>0</v>
      </c>
      <c r="AH678" s="34" t="str">
        <f t="shared" si="292"/>
        <v/>
      </c>
      <c r="AI678" s="34" t="str">
        <f t="shared" si="293"/>
        <v/>
      </c>
      <c r="AJ678" s="65" t="str">
        <f t="shared" si="294"/>
        <v/>
      </c>
      <c r="AK678" s="37" t="str">
        <f t="shared" si="295"/>
        <v/>
      </c>
      <c r="AL678" s="14">
        <f t="shared" si="296"/>
        <v>421.38</v>
      </c>
      <c r="AM678" s="42">
        <f t="shared" si="297"/>
        <v>470.07</v>
      </c>
      <c r="AN678" s="60">
        <f t="shared" si="298"/>
        <v>35996</v>
      </c>
      <c r="AO678" s="43">
        <f t="shared" si="299"/>
        <v>4.6442910472681925E-2</v>
      </c>
      <c r="AP678" s="66">
        <f t="shared" si="300"/>
        <v>470.97755510346741</v>
      </c>
      <c r="AQ678" s="18">
        <v>0</v>
      </c>
      <c r="AR678" s="66">
        <f t="shared" si="301"/>
        <v>26326</v>
      </c>
      <c r="AS678" s="38">
        <f t="shared" si="302"/>
        <v>1310</v>
      </c>
      <c r="AT678" s="38">
        <f t="shared" si="303"/>
        <v>2650</v>
      </c>
      <c r="AU678" s="66">
        <f t="shared" si="304"/>
        <v>24545</v>
      </c>
      <c r="AV678" s="20">
        <f t="shared" si="305"/>
        <v>26326</v>
      </c>
      <c r="AX678" s="65">
        <f t="shared" si="306"/>
        <v>1</v>
      </c>
    </row>
    <row r="679" spans="1:50" ht="15" customHeight="1">
      <c r="A679" s="2">
        <v>69</v>
      </c>
      <c r="B679" s="2">
        <v>5400</v>
      </c>
      <c r="C679" s="1" t="s">
        <v>544</v>
      </c>
      <c r="D679" s="35">
        <v>1370078</v>
      </c>
      <c r="E679" s="66">
        <v>0</v>
      </c>
      <c r="F679" s="7">
        <v>2869</v>
      </c>
      <c r="G679" s="66">
        <v>2893</v>
      </c>
      <c r="H679" s="63">
        <v>2.1019999999999999</v>
      </c>
      <c r="I679" s="65">
        <v>2853</v>
      </c>
      <c r="J679" s="73">
        <f t="shared" si="281"/>
        <v>0.98619999999999997</v>
      </c>
      <c r="K679" s="65">
        <v>122</v>
      </c>
      <c r="L679" s="65">
        <v>1387</v>
      </c>
      <c r="M679" s="61">
        <v>321</v>
      </c>
      <c r="N679" s="41">
        <f t="shared" si="280"/>
        <v>8.7959999999999994</v>
      </c>
      <c r="O679" s="41">
        <f t="shared" si="282"/>
        <v>23.1435</v>
      </c>
      <c r="P679" s="3">
        <v>1698</v>
      </c>
      <c r="Q679" s="3">
        <v>4134</v>
      </c>
      <c r="R679" s="3">
        <v>3362</v>
      </c>
      <c r="S679" s="3">
        <v>2999</v>
      </c>
      <c r="T679" s="74">
        <v>2869</v>
      </c>
      <c r="U679" s="74">
        <f t="shared" si="283"/>
        <v>4134</v>
      </c>
      <c r="V679" s="42">
        <f t="shared" si="284"/>
        <v>30.02</v>
      </c>
      <c r="W679" s="68">
        <v>2583901</v>
      </c>
      <c r="X679" s="69">
        <v>1372234</v>
      </c>
      <c r="Y679" s="8">
        <v>71.309486375998659</v>
      </c>
      <c r="Z679" s="37">
        <f t="shared" si="285"/>
        <v>40.2331</v>
      </c>
      <c r="AA679" s="65">
        <f t="shared" si="286"/>
        <v>0</v>
      </c>
      <c r="AB679" s="34">
        <f t="shared" si="287"/>
        <v>0.43202299999999999</v>
      </c>
      <c r="AC679" s="34">
        <f t="shared" si="288"/>
        <v>0.78600000000000003</v>
      </c>
      <c r="AD679" s="65" t="str">
        <f t="shared" si="289"/>
        <v/>
      </c>
      <c r="AE679" s="65" t="str">
        <f t="shared" si="290"/>
        <v/>
      </c>
      <c r="AF679" s="65" t="str">
        <f t="shared" si="291"/>
        <v/>
      </c>
      <c r="AG679" s="65">
        <f t="shared" si="307"/>
        <v>1063.4611199999999</v>
      </c>
      <c r="AH679" s="34" t="str">
        <f t="shared" si="292"/>
        <v/>
      </c>
      <c r="AI679" s="34">
        <f t="shared" si="293"/>
        <v>970.70044031999987</v>
      </c>
      <c r="AJ679" s="65" t="str">
        <f t="shared" si="294"/>
        <v/>
      </c>
      <c r="AK679" s="37">
        <f t="shared" si="295"/>
        <v>1</v>
      </c>
      <c r="AL679" s="14">
        <f t="shared" si="296"/>
        <v>970.7</v>
      </c>
      <c r="AM679" s="42">
        <f t="shared" si="297"/>
        <v>1082.8699999999999</v>
      </c>
      <c r="AN679" s="60">
        <f t="shared" si="298"/>
        <v>2016438</v>
      </c>
      <c r="AO679" s="43">
        <f t="shared" si="299"/>
        <v>4.6442910472681925E-2</v>
      </c>
      <c r="AP679" s="66">
        <f t="shared" si="300"/>
        <v>30018.839613122691</v>
      </c>
      <c r="AQ679" s="18">
        <v>0</v>
      </c>
      <c r="AR679" s="66">
        <f t="shared" si="301"/>
        <v>1400097</v>
      </c>
      <c r="AS679" s="38">
        <f t="shared" si="302"/>
        <v>28930</v>
      </c>
      <c r="AT679" s="38">
        <f t="shared" si="303"/>
        <v>68611.7</v>
      </c>
      <c r="AU679" s="66">
        <f t="shared" si="304"/>
        <v>1341148</v>
      </c>
      <c r="AV679" s="20">
        <f t="shared" si="305"/>
        <v>1400097</v>
      </c>
      <c r="AX679" s="65">
        <f t="shared" si="306"/>
        <v>1</v>
      </c>
    </row>
    <row r="680" spans="1:50" ht="15" customHeight="1">
      <c r="A680" s="2">
        <v>69</v>
      </c>
      <c r="B680" s="2">
        <v>5600</v>
      </c>
      <c r="C680" s="1" t="s">
        <v>595</v>
      </c>
      <c r="D680" s="35">
        <v>52613</v>
      </c>
      <c r="E680" s="66">
        <v>0</v>
      </c>
      <c r="F680" s="7">
        <v>267</v>
      </c>
      <c r="G680" s="66">
        <v>289</v>
      </c>
      <c r="H680" s="63">
        <v>2.206</v>
      </c>
      <c r="I680" s="65">
        <v>128</v>
      </c>
      <c r="J680" s="73">
        <f t="shared" si="281"/>
        <v>0.44290000000000002</v>
      </c>
      <c r="K680" s="65">
        <v>21</v>
      </c>
      <c r="L680" s="65">
        <v>168</v>
      </c>
      <c r="M680" s="61">
        <v>53</v>
      </c>
      <c r="N680" s="41">
        <f t="shared" si="280"/>
        <v>12.5</v>
      </c>
      <c r="O680" s="41">
        <f t="shared" si="282"/>
        <v>31.547599999999999</v>
      </c>
      <c r="P680" s="3">
        <v>315</v>
      </c>
      <c r="Q680" s="3">
        <v>294</v>
      </c>
      <c r="R680" s="3">
        <v>265</v>
      </c>
      <c r="S680" s="3">
        <v>249</v>
      </c>
      <c r="T680" s="75">
        <v>267</v>
      </c>
      <c r="U680" s="74">
        <f t="shared" si="283"/>
        <v>315</v>
      </c>
      <c r="V680" s="42">
        <f t="shared" si="284"/>
        <v>8.25</v>
      </c>
      <c r="W680" s="68">
        <v>173532</v>
      </c>
      <c r="X680" s="69">
        <v>110151</v>
      </c>
      <c r="Y680" s="8">
        <v>1.3656924279185849</v>
      </c>
      <c r="Z680" s="37">
        <f t="shared" si="285"/>
        <v>195.5052</v>
      </c>
      <c r="AA680" s="65">
        <f t="shared" si="286"/>
        <v>0</v>
      </c>
      <c r="AB680" s="34">
        <f t="shared" si="287"/>
        <v>0.43202299999999999</v>
      </c>
      <c r="AC680" s="34" t="str">
        <f t="shared" si="288"/>
        <v/>
      </c>
      <c r="AD680" s="65" t="str">
        <f t="shared" si="289"/>
        <v/>
      </c>
      <c r="AE680" s="65">
        <f t="shared" si="290"/>
        <v>479.363</v>
      </c>
      <c r="AF680" s="65">
        <f t="shared" si="291"/>
        <v>479.363</v>
      </c>
      <c r="AG680" s="65">
        <f t="shared" si="307"/>
        <v>0</v>
      </c>
      <c r="AH680" s="34" t="str">
        <f t="shared" si="292"/>
        <v/>
      </c>
      <c r="AI680" s="34" t="str">
        <f t="shared" si="293"/>
        <v/>
      </c>
      <c r="AJ680" s="65" t="str">
        <f t="shared" si="294"/>
        <v/>
      </c>
      <c r="AK680" s="37" t="str">
        <f t="shared" si="295"/>
        <v/>
      </c>
      <c r="AL680" s="14">
        <f t="shared" si="296"/>
        <v>479.36</v>
      </c>
      <c r="AM680" s="42">
        <f t="shared" si="297"/>
        <v>534.75</v>
      </c>
      <c r="AN680" s="60">
        <f t="shared" si="298"/>
        <v>79573</v>
      </c>
      <c r="AO680" s="43">
        <f t="shared" si="299"/>
        <v>4.6442910472681925E-2</v>
      </c>
      <c r="AP680" s="66">
        <f t="shared" si="300"/>
        <v>1252.1008663435048</v>
      </c>
      <c r="AQ680" s="18">
        <v>0</v>
      </c>
      <c r="AR680" s="66">
        <f t="shared" si="301"/>
        <v>53865</v>
      </c>
      <c r="AS680" s="38">
        <f t="shared" si="302"/>
        <v>2890</v>
      </c>
      <c r="AT680" s="38">
        <f t="shared" si="303"/>
        <v>5507.55</v>
      </c>
      <c r="AU680" s="66">
        <f t="shared" si="304"/>
        <v>49723</v>
      </c>
      <c r="AV680" s="20">
        <f t="shared" si="305"/>
        <v>53865</v>
      </c>
      <c r="AX680" s="65">
        <f t="shared" si="306"/>
        <v>1</v>
      </c>
    </row>
    <row r="681" spans="1:50" ht="15" customHeight="1">
      <c r="A681" s="2">
        <v>69</v>
      </c>
      <c r="B681" s="2">
        <v>5900</v>
      </c>
      <c r="C681" s="1" t="s">
        <v>632</v>
      </c>
      <c r="D681" s="35">
        <v>1083022</v>
      </c>
      <c r="E681" s="66">
        <v>0</v>
      </c>
      <c r="F681" s="7">
        <v>3057</v>
      </c>
      <c r="G681" s="66">
        <v>3071</v>
      </c>
      <c r="H681" s="63">
        <v>2.2879999999999998</v>
      </c>
      <c r="I681" s="65">
        <v>958</v>
      </c>
      <c r="J681" s="73">
        <f t="shared" si="281"/>
        <v>0.312</v>
      </c>
      <c r="K681" s="65">
        <v>378</v>
      </c>
      <c r="L681" s="65">
        <v>1367</v>
      </c>
      <c r="M681" s="61">
        <v>553</v>
      </c>
      <c r="N681" s="41">
        <f t="shared" si="280"/>
        <v>27.651799999999998</v>
      </c>
      <c r="O681" s="41">
        <f t="shared" si="282"/>
        <v>40.453499999999998</v>
      </c>
      <c r="P681" s="3">
        <v>3123</v>
      </c>
      <c r="Q681" s="3">
        <v>3180</v>
      </c>
      <c r="R681" s="3">
        <v>2974</v>
      </c>
      <c r="S681" s="3">
        <v>2852</v>
      </c>
      <c r="T681" s="74">
        <v>3057</v>
      </c>
      <c r="U681" s="74">
        <f t="shared" si="283"/>
        <v>3180</v>
      </c>
      <c r="V681" s="42">
        <f t="shared" si="284"/>
        <v>3.43</v>
      </c>
      <c r="W681" s="68">
        <v>2612519</v>
      </c>
      <c r="X681" s="69">
        <v>1552604</v>
      </c>
      <c r="Y681" s="8">
        <v>2.9952729510715881</v>
      </c>
      <c r="Z681" s="37">
        <f t="shared" si="285"/>
        <v>1020.6082</v>
      </c>
      <c r="AA681" s="65">
        <f t="shared" si="286"/>
        <v>0</v>
      </c>
      <c r="AB681" s="34">
        <f t="shared" si="287"/>
        <v>0.43202299999999999</v>
      </c>
      <c r="AC681" s="34" t="str">
        <f t="shared" si="288"/>
        <v/>
      </c>
      <c r="AD681" s="65" t="str">
        <f t="shared" si="289"/>
        <v/>
      </c>
      <c r="AE681" s="65" t="str">
        <f t="shared" si="290"/>
        <v/>
      </c>
      <c r="AF681" s="65" t="str">
        <f t="shared" si="291"/>
        <v/>
      </c>
      <c r="AG681" s="65">
        <f t="shared" si="307"/>
        <v>732.17305622000003</v>
      </c>
      <c r="AH681" s="34" t="str">
        <f t="shared" si="292"/>
        <v/>
      </c>
      <c r="AI681" s="34" t="str">
        <f t="shared" si="293"/>
        <v/>
      </c>
      <c r="AJ681" s="65" t="str">
        <f t="shared" si="294"/>
        <v/>
      </c>
      <c r="AK681" s="37" t="str">
        <f t="shared" si="295"/>
        <v/>
      </c>
      <c r="AL681" s="14">
        <f t="shared" si="296"/>
        <v>732.17</v>
      </c>
      <c r="AM681" s="42">
        <f t="shared" si="297"/>
        <v>816.77</v>
      </c>
      <c r="AN681" s="60">
        <f t="shared" si="298"/>
        <v>1379632</v>
      </c>
      <c r="AO681" s="43">
        <f t="shared" si="299"/>
        <v>4.6442910472681925E-2</v>
      </c>
      <c r="AP681" s="66">
        <f t="shared" si="300"/>
        <v>13775.431675302187</v>
      </c>
      <c r="AQ681" s="18">
        <v>0</v>
      </c>
      <c r="AR681" s="66">
        <f t="shared" si="301"/>
        <v>1096797</v>
      </c>
      <c r="AS681" s="38">
        <f t="shared" si="302"/>
        <v>30710</v>
      </c>
      <c r="AT681" s="38">
        <f t="shared" si="303"/>
        <v>77630.2</v>
      </c>
      <c r="AU681" s="66">
        <f t="shared" si="304"/>
        <v>1052312</v>
      </c>
      <c r="AV681" s="20">
        <f t="shared" si="305"/>
        <v>1096797</v>
      </c>
      <c r="AX681" s="65">
        <f t="shared" si="306"/>
        <v>1</v>
      </c>
    </row>
    <row r="682" spans="1:50" s="65" customFormat="1" ht="15" customHeight="1">
      <c r="A682" s="2">
        <v>69</v>
      </c>
      <c r="B682" s="2">
        <v>6100</v>
      </c>
      <c r="C682" s="1" t="s">
        <v>892</v>
      </c>
      <c r="D682" s="35">
        <v>504053</v>
      </c>
      <c r="E682" s="66">
        <v>0</v>
      </c>
      <c r="F682" s="65">
        <v>4095</v>
      </c>
      <c r="G682" s="66">
        <v>4103</v>
      </c>
      <c r="H682" s="63">
        <v>2.4710000000000001</v>
      </c>
      <c r="I682" s="65">
        <v>1066</v>
      </c>
      <c r="J682" s="73">
        <f t="shared" si="281"/>
        <v>0.25979999999999998</v>
      </c>
      <c r="K682" s="65">
        <v>328</v>
      </c>
      <c r="L682" s="65">
        <v>1773</v>
      </c>
      <c r="M682" s="65">
        <v>545</v>
      </c>
      <c r="N682" s="65">
        <f t="shared" si="280"/>
        <v>18.499700000000001</v>
      </c>
      <c r="O682" s="65">
        <f t="shared" si="282"/>
        <v>30.738900000000001</v>
      </c>
      <c r="P682" s="65">
        <v>3359</v>
      </c>
      <c r="Q682" s="65">
        <v>3861</v>
      </c>
      <c r="R682" s="65">
        <v>3883</v>
      </c>
      <c r="S682" s="65">
        <v>4139</v>
      </c>
      <c r="T682" s="74">
        <v>4095</v>
      </c>
      <c r="U682" s="74">
        <f t="shared" si="283"/>
        <v>4139</v>
      </c>
      <c r="V682" s="42">
        <f t="shared" si="284"/>
        <v>0.87</v>
      </c>
      <c r="W682" s="78">
        <v>3976385</v>
      </c>
      <c r="X682" s="69">
        <v>1476100</v>
      </c>
      <c r="Y682" s="65">
        <v>33.471171681104302</v>
      </c>
      <c r="Z682" s="65">
        <f t="shared" si="285"/>
        <v>122.3441</v>
      </c>
      <c r="AA682" s="65">
        <f t="shared" si="286"/>
        <v>0</v>
      </c>
      <c r="AB682" s="65">
        <f t="shared" si="287"/>
        <v>0.43202299999999999</v>
      </c>
      <c r="AC682" s="65" t="str">
        <f t="shared" si="288"/>
        <v/>
      </c>
      <c r="AD682" s="65" t="str">
        <f t="shared" si="289"/>
        <v/>
      </c>
      <c r="AE682" s="65" t="str">
        <f t="shared" si="290"/>
        <v/>
      </c>
      <c r="AF682" s="65" t="str">
        <f t="shared" si="291"/>
        <v/>
      </c>
      <c r="AG682" s="65">
        <f t="shared" si="307"/>
        <v>626.67858982999996</v>
      </c>
      <c r="AH682" s="65" t="str">
        <f t="shared" si="292"/>
        <v/>
      </c>
      <c r="AI682" s="65" t="str">
        <f t="shared" si="293"/>
        <v/>
      </c>
      <c r="AJ682" s="65" t="str">
        <f t="shared" si="294"/>
        <v/>
      </c>
      <c r="AK682" s="65" t="str">
        <f t="shared" si="295"/>
        <v/>
      </c>
      <c r="AL682" s="42">
        <f t="shared" si="296"/>
        <v>626.67999999999995</v>
      </c>
      <c r="AM682" s="42">
        <f t="shared" si="297"/>
        <v>699.09</v>
      </c>
      <c r="AN682" s="66">
        <f t="shared" si="298"/>
        <v>1150476</v>
      </c>
      <c r="AO682" s="43">
        <f t="shared" si="299"/>
        <v>4.6442910472681925E-2</v>
      </c>
      <c r="AP682" s="66">
        <f t="shared" si="300"/>
        <v>30021.765516482468</v>
      </c>
      <c r="AQ682" s="65">
        <v>0</v>
      </c>
      <c r="AR682" s="66">
        <f t="shared" si="301"/>
        <v>534075</v>
      </c>
      <c r="AS682" s="66">
        <f t="shared" si="302"/>
        <v>41030</v>
      </c>
      <c r="AT682" s="66">
        <f t="shared" si="303"/>
        <v>73805</v>
      </c>
      <c r="AU682" s="66">
        <f t="shared" si="304"/>
        <v>463023</v>
      </c>
      <c r="AV682" s="20">
        <f t="shared" si="305"/>
        <v>534075</v>
      </c>
      <c r="AX682" s="65">
        <f t="shared" si="306"/>
        <v>1</v>
      </c>
    </row>
    <row r="683" spans="1:50" ht="15" customHeight="1">
      <c r="A683" s="2">
        <v>69</v>
      </c>
      <c r="B683" s="2">
        <v>6800</v>
      </c>
      <c r="C683" s="1" t="s">
        <v>760</v>
      </c>
      <c r="D683" s="35">
        <v>98486</v>
      </c>
      <c r="E683" s="66">
        <v>0</v>
      </c>
      <c r="F683" s="7">
        <v>500</v>
      </c>
      <c r="G683" s="66">
        <v>491</v>
      </c>
      <c r="H683" s="63">
        <v>1.853</v>
      </c>
      <c r="I683" s="65">
        <v>235</v>
      </c>
      <c r="J683" s="73">
        <f t="shared" si="281"/>
        <v>0.47860000000000003</v>
      </c>
      <c r="K683" s="65">
        <v>90</v>
      </c>
      <c r="L683" s="65">
        <v>349</v>
      </c>
      <c r="M683" s="61">
        <v>69</v>
      </c>
      <c r="N683" s="41">
        <f t="shared" si="280"/>
        <v>25.788</v>
      </c>
      <c r="O683" s="41">
        <f t="shared" si="282"/>
        <v>19.770800000000001</v>
      </c>
      <c r="P683" s="3">
        <v>699</v>
      </c>
      <c r="Q683" s="3">
        <v>640</v>
      </c>
      <c r="R683" s="3">
        <v>502</v>
      </c>
      <c r="S683" s="3">
        <v>479</v>
      </c>
      <c r="T683" s="75">
        <v>500</v>
      </c>
      <c r="U683" s="74">
        <f t="shared" si="283"/>
        <v>699</v>
      </c>
      <c r="V683" s="42">
        <f t="shared" si="284"/>
        <v>29.76</v>
      </c>
      <c r="W683" s="68">
        <v>345572</v>
      </c>
      <c r="X683" s="69">
        <v>370522</v>
      </c>
      <c r="Y683" s="8">
        <v>3.4133965099452199</v>
      </c>
      <c r="Z683" s="37">
        <f t="shared" si="285"/>
        <v>146.48169999999999</v>
      </c>
      <c r="AA683" s="65">
        <f t="shared" si="286"/>
        <v>0</v>
      </c>
      <c r="AB683" s="34">
        <f t="shared" si="287"/>
        <v>0.43202299999999999</v>
      </c>
      <c r="AC683" s="34" t="str">
        <f t="shared" si="288"/>
        <v/>
      </c>
      <c r="AD683" s="65" t="str">
        <f t="shared" si="289"/>
        <v/>
      </c>
      <c r="AE683" s="65">
        <f t="shared" si="290"/>
        <v>553.49699999999996</v>
      </c>
      <c r="AF683" s="65">
        <f t="shared" si="291"/>
        <v>553.49699999999996</v>
      </c>
      <c r="AG683" s="65">
        <f t="shared" si="307"/>
        <v>0</v>
      </c>
      <c r="AH683" s="34" t="str">
        <f t="shared" si="292"/>
        <v/>
      </c>
      <c r="AI683" s="34" t="str">
        <f t="shared" si="293"/>
        <v/>
      </c>
      <c r="AJ683" s="65" t="str">
        <f t="shared" si="294"/>
        <v/>
      </c>
      <c r="AK683" s="37" t="str">
        <f t="shared" si="295"/>
        <v/>
      </c>
      <c r="AL683" s="14">
        <f t="shared" si="296"/>
        <v>553.5</v>
      </c>
      <c r="AM683" s="42">
        <f t="shared" si="297"/>
        <v>617.46</v>
      </c>
      <c r="AN683" s="60">
        <f t="shared" si="298"/>
        <v>153878</v>
      </c>
      <c r="AO683" s="43">
        <f t="shared" si="299"/>
        <v>4.6442910472681925E-2</v>
      </c>
      <c r="AP683" s="66">
        <f t="shared" si="300"/>
        <v>2572.5656969027973</v>
      </c>
      <c r="AQ683" s="18">
        <v>0</v>
      </c>
      <c r="AR683" s="66">
        <f t="shared" si="301"/>
        <v>101059</v>
      </c>
      <c r="AS683" s="38">
        <f t="shared" si="302"/>
        <v>4910</v>
      </c>
      <c r="AT683" s="38">
        <f t="shared" si="303"/>
        <v>18526.100000000002</v>
      </c>
      <c r="AU683" s="66">
        <f t="shared" si="304"/>
        <v>93576</v>
      </c>
      <c r="AV683" s="20">
        <f t="shared" si="305"/>
        <v>101059</v>
      </c>
      <c r="AX683" s="65">
        <f t="shared" si="306"/>
        <v>1</v>
      </c>
    </row>
    <row r="684" spans="1:50" ht="15" customHeight="1">
      <c r="A684" s="2">
        <v>69</v>
      </c>
      <c r="B684" s="2">
        <v>6900</v>
      </c>
      <c r="C684" s="1" t="s">
        <v>787</v>
      </c>
      <c r="D684" s="35">
        <v>5740735</v>
      </c>
      <c r="E684" s="66">
        <v>0</v>
      </c>
      <c r="F684" s="7">
        <v>8712</v>
      </c>
      <c r="G684" s="66">
        <v>8439</v>
      </c>
      <c r="H684" s="63">
        <v>1.9019999999999999</v>
      </c>
      <c r="I684" s="65">
        <v>6246</v>
      </c>
      <c r="J684" s="73">
        <f t="shared" si="281"/>
        <v>0.74009999999999998</v>
      </c>
      <c r="K684" s="65">
        <v>1722</v>
      </c>
      <c r="L684" s="65">
        <v>4937</v>
      </c>
      <c r="M684" s="61">
        <v>2054</v>
      </c>
      <c r="N684" s="41">
        <f t="shared" si="280"/>
        <v>34.8795</v>
      </c>
      <c r="O684" s="41">
        <f t="shared" si="282"/>
        <v>41.604200000000006</v>
      </c>
      <c r="P684" s="3">
        <v>12491</v>
      </c>
      <c r="Q684" s="3">
        <v>11083</v>
      </c>
      <c r="R684" s="3">
        <v>9432</v>
      </c>
      <c r="S684" s="3">
        <v>9157</v>
      </c>
      <c r="T684" s="74">
        <v>8712</v>
      </c>
      <c r="U684" s="74">
        <f t="shared" si="283"/>
        <v>12491</v>
      </c>
      <c r="V684" s="42">
        <f t="shared" si="284"/>
        <v>32.44</v>
      </c>
      <c r="W684" s="68">
        <v>4964876</v>
      </c>
      <c r="X684" s="69">
        <v>5521760</v>
      </c>
      <c r="Y684" s="8">
        <v>19.176556802579782</v>
      </c>
      <c r="Z684" s="37">
        <f t="shared" si="285"/>
        <v>454.30470000000003</v>
      </c>
      <c r="AA684" s="65">
        <f t="shared" si="286"/>
        <v>0</v>
      </c>
      <c r="AB684" s="34">
        <f t="shared" si="287"/>
        <v>0.43202299999999999</v>
      </c>
      <c r="AC684" s="34" t="str">
        <f t="shared" si="288"/>
        <v/>
      </c>
      <c r="AD684" s="65" t="str">
        <f t="shared" si="289"/>
        <v/>
      </c>
      <c r="AE684" s="65" t="str">
        <f t="shared" si="290"/>
        <v/>
      </c>
      <c r="AF684" s="65" t="str">
        <f t="shared" si="291"/>
        <v/>
      </c>
      <c r="AG684" s="65">
        <f t="shared" si="307"/>
        <v>1265.6110076499999</v>
      </c>
      <c r="AH684" s="34" t="str">
        <f t="shared" si="292"/>
        <v/>
      </c>
      <c r="AI684" s="34" t="str">
        <f t="shared" si="293"/>
        <v/>
      </c>
      <c r="AJ684" s="65" t="str">
        <f t="shared" si="294"/>
        <v/>
      </c>
      <c r="AK684" s="37" t="str">
        <f t="shared" si="295"/>
        <v/>
      </c>
      <c r="AL684" s="14">
        <f t="shared" si="296"/>
        <v>1265.6099999999999</v>
      </c>
      <c r="AM684" s="42">
        <f t="shared" si="297"/>
        <v>1411.85</v>
      </c>
      <c r="AN684" s="60">
        <f t="shared" si="298"/>
        <v>9769662</v>
      </c>
      <c r="AO684" s="43">
        <f t="shared" si="299"/>
        <v>4.6442910472681925E-2</v>
      </c>
      <c r="AP684" s="66">
        <f t="shared" si="300"/>
        <v>187115.09596197098</v>
      </c>
      <c r="AQ684" s="18">
        <v>0</v>
      </c>
      <c r="AR684" s="66">
        <f t="shared" si="301"/>
        <v>5927850</v>
      </c>
      <c r="AS684" s="38">
        <f t="shared" si="302"/>
        <v>84390</v>
      </c>
      <c r="AT684" s="38">
        <f t="shared" si="303"/>
        <v>276088</v>
      </c>
      <c r="AU684" s="66">
        <f t="shared" si="304"/>
        <v>5656345</v>
      </c>
      <c r="AV684" s="20">
        <f t="shared" si="305"/>
        <v>5927850</v>
      </c>
      <c r="AX684" s="65">
        <f t="shared" si="306"/>
        <v>1</v>
      </c>
    </row>
    <row r="685" spans="1:50" ht="15" customHeight="1">
      <c r="A685" s="2">
        <v>69</v>
      </c>
      <c r="B685" s="2">
        <v>7100</v>
      </c>
      <c r="C685" s="1" t="s">
        <v>836</v>
      </c>
      <c r="D685" s="35">
        <v>31080</v>
      </c>
      <c r="E685" s="66">
        <v>0</v>
      </c>
      <c r="F685" s="7">
        <v>172</v>
      </c>
      <c r="G685" s="66">
        <v>164</v>
      </c>
      <c r="H685" s="63">
        <v>1.929</v>
      </c>
      <c r="I685" s="65">
        <v>22</v>
      </c>
      <c r="J685" s="73">
        <f t="shared" si="281"/>
        <v>0.1341</v>
      </c>
      <c r="K685" s="65">
        <v>28</v>
      </c>
      <c r="L685" s="65">
        <v>75</v>
      </c>
      <c r="M685" s="61">
        <v>27</v>
      </c>
      <c r="N685" s="41">
        <f t="shared" si="280"/>
        <v>37.333300000000001</v>
      </c>
      <c r="O685" s="41">
        <f t="shared" si="282"/>
        <v>36</v>
      </c>
      <c r="P685" s="3">
        <v>294</v>
      </c>
      <c r="Q685" s="3">
        <v>276</v>
      </c>
      <c r="R685" s="3">
        <v>169</v>
      </c>
      <c r="S685" s="3">
        <v>185</v>
      </c>
      <c r="T685" s="75">
        <v>172</v>
      </c>
      <c r="U685" s="74">
        <f t="shared" si="283"/>
        <v>294</v>
      </c>
      <c r="V685" s="42">
        <f t="shared" si="284"/>
        <v>44.22</v>
      </c>
      <c r="W685" s="68">
        <v>77776</v>
      </c>
      <c r="X685" s="69">
        <v>77009</v>
      </c>
      <c r="Y685" s="8">
        <v>0.12875812552027269</v>
      </c>
      <c r="Z685" s="37">
        <f t="shared" si="285"/>
        <v>1335.838</v>
      </c>
      <c r="AA685" s="65">
        <f t="shared" si="286"/>
        <v>0</v>
      </c>
      <c r="AB685" s="34">
        <f t="shared" si="287"/>
        <v>0.43202299999999999</v>
      </c>
      <c r="AC685" s="34" t="str">
        <f t="shared" si="288"/>
        <v/>
      </c>
      <c r="AD685" s="65" t="str">
        <f t="shared" si="289"/>
        <v/>
      </c>
      <c r="AE685" s="65">
        <f t="shared" si="290"/>
        <v>433.488</v>
      </c>
      <c r="AF685" s="65">
        <f t="shared" si="291"/>
        <v>433.488</v>
      </c>
      <c r="AG685" s="65">
        <f t="shared" si="307"/>
        <v>0</v>
      </c>
      <c r="AH685" s="34" t="str">
        <f t="shared" si="292"/>
        <v/>
      </c>
      <c r="AI685" s="34" t="str">
        <f t="shared" si="293"/>
        <v/>
      </c>
      <c r="AJ685" s="65" t="str">
        <f t="shared" si="294"/>
        <v/>
      </c>
      <c r="AK685" s="37" t="str">
        <f t="shared" si="295"/>
        <v/>
      </c>
      <c r="AL685" s="14">
        <f t="shared" si="296"/>
        <v>433.49</v>
      </c>
      <c r="AM685" s="42">
        <f t="shared" si="297"/>
        <v>483.58</v>
      </c>
      <c r="AN685" s="60">
        <f t="shared" si="298"/>
        <v>45706</v>
      </c>
      <c r="AO685" s="43">
        <f t="shared" si="299"/>
        <v>4.6442910472681925E-2</v>
      </c>
      <c r="AP685" s="66">
        <f t="shared" si="300"/>
        <v>679.27400857344583</v>
      </c>
      <c r="AQ685" s="18">
        <v>0</v>
      </c>
      <c r="AR685" s="66">
        <f t="shared" si="301"/>
        <v>31759</v>
      </c>
      <c r="AS685" s="38">
        <f t="shared" si="302"/>
        <v>1640</v>
      </c>
      <c r="AT685" s="38">
        <f t="shared" si="303"/>
        <v>3850.4500000000003</v>
      </c>
      <c r="AU685" s="66">
        <f t="shared" si="304"/>
        <v>29440</v>
      </c>
      <c r="AV685" s="20">
        <f t="shared" si="305"/>
        <v>31759</v>
      </c>
      <c r="AX685" s="65">
        <f t="shared" si="306"/>
        <v>1</v>
      </c>
    </row>
    <row r="686" spans="1:50" ht="15" customHeight="1">
      <c r="A686" s="2">
        <v>69</v>
      </c>
      <c r="B686" s="2">
        <v>7200</v>
      </c>
      <c r="C686" s="1" t="s">
        <v>377</v>
      </c>
      <c r="D686" s="35">
        <v>420829</v>
      </c>
      <c r="E686" s="66">
        <v>0</v>
      </c>
      <c r="F686" s="7">
        <v>2017</v>
      </c>
      <c r="G686" s="66">
        <v>1975</v>
      </c>
      <c r="H686" s="63">
        <v>2.2309999999999999</v>
      </c>
      <c r="I686" s="65">
        <v>301</v>
      </c>
      <c r="J686" s="73">
        <f t="shared" si="281"/>
        <v>0.15240000000000001</v>
      </c>
      <c r="K686" s="65">
        <v>19</v>
      </c>
      <c r="L686" s="65">
        <v>1051</v>
      </c>
      <c r="M686" s="61">
        <v>894</v>
      </c>
      <c r="N686" s="41">
        <f t="shared" si="280"/>
        <v>1.8078000000000001</v>
      </c>
      <c r="O686" s="41">
        <f t="shared" si="282"/>
        <v>85.061800000000005</v>
      </c>
      <c r="P686" s="3">
        <v>3634</v>
      </c>
      <c r="Q686" s="3">
        <v>3186</v>
      </c>
      <c r="R686" s="3">
        <v>2348</v>
      </c>
      <c r="S686" s="3">
        <v>2082</v>
      </c>
      <c r="T686" s="74">
        <v>2017</v>
      </c>
      <c r="U686" s="74">
        <f t="shared" si="283"/>
        <v>3634</v>
      </c>
      <c r="V686" s="42">
        <f t="shared" si="284"/>
        <v>45.65</v>
      </c>
      <c r="W686" s="68">
        <v>1780884</v>
      </c>
      <c r="X686" s="69">
        <v>1478152</v>
      </c>
      <c r="Y686" s="8">
        <v>58.090873394008</v>
      </c>
      <c r="Z686" s="37">
        <f t="shared" si="285"/>
        <v>34.721499999999999</v>
      </c>
      <c r="AA686" s="65">
        <f t="shared" si="286"/>
        <v>0</v>
      </c>
      <c r="AB686" s="34">
        <f t="shared" si="287"/>
        <v>0.43202299999999999</v>
      </c>
      <c r="AC686" s="34" t="str">
        <f t="shared" si="288"/>
        <v/>
      </c>
      <c r="AD686" s="65" t="str">
        <f t="shared" si="289"/>
        <v/>
      </c>
      <c r="AE686" s="65">
        <f t="shared" si="290"/>
        <v>1098.125</v>
      </c>
      <c r="AF686" s="65">
        <f t="shared" si="291"/>
        <v>630</v>
      </c>
      <c r="AG686" s="65">
        <f t="shared" si="307"/>
        <v>0</v>
      </c>
      <c r="AH686" s="34" t="str">
        <f t="shared" si="292"/>
        <v/>
      </c>
      <c r="AI686" s="34" t="str">
        <f t="shared" si="293"/>
        <v/>
      </c>
      <c r="AJ686" s="65" t="str">
        <f t="shared" si="294"/>
        <v/>
      </c>
      <c r="AK686" s="37" t="str">
        <f t="shared" si="295"/>
        <v/>
      </c>
      <c r="AL686" s="14">
        <f t="shared" si="296"/>
        <v>630</v>
      </c>
      <c r="AM686" s="42">
        <f t="shared" si="297"/>
        <v>702.8</v>
      </c>
      <c r="AN686" s="60">
        <f t="shared" si="298"/>
        <v>618647</v>
      </c>
      <c r="AO686" s="43">
        <f t="shared" si="299"/>
        <v>4.6442910472681925E-2</v>
      </c>
      <c r="AP686" s="66">
        <f t="shared" si="300"/>
        <v>9187.2436638849922</v>
      </c>
      <c r="AQ686" s="18">
        <v>0</v>
      </c>
      <c r="AR686" s="66">
        <f t="shared" si="301"/>
        <v>430016</v>
      </c>
      <c r="AS686" s="38">
        <f t="shared" si="302"/>
        <v>19750</v>
      </c>
      <c r="AT686" s="38">
        <f t="shared" si="303"/>
        <v>73907.600000000006</v>
      </c>
      <c r="AU686" s="66">
        <f t="shared" si="304"/>
        <v>401079</v>
      </c>
      <c r="AV686" s="20">
        <f t="shared" si="305"/>
        <v>430016</v>
      </c>
      <c r="AX686" s="65">
        <f t="shared" si="306"/>
        <v>1</v>
      </c>
    </row>
    <row r="687" spans="1:50" ht="15" customHeight="1">
      <c r="A687" s="2">
        <v>69</v>
      </c>
      <c r="B687" s="2">
        <v>7300</v>
      </c>
      <c r="C687" s="1" t="s">
        <v>34</v>
      </c>
      <c r="D687" s="35">
        <v>441506</v>
      </c>
      <c r="E687" s="66">
        <v>0</v>
      </c>
      <c r="F687" s="7">
        <v>1475</v>
      </c>
      <c r="G687" s="66">
        <v>1454</v>
      </c>
      <c r="H687" s="63">
        <v>1.9610000000000001</v>
      </c>
      <c r="I687" s="65">
        <v>334</v>
      </c>
      <c r="J687" s="73">
        <f t="shared" si="281"/>
        <v>0.22969999999999999</v>
      </c>
      <c r="K687" s="65">
        <v>15</v>
      </c>
      <c r="L687" s="65">
        <v>864</v>
      </c>
      <c r="M687" s="61">
        <v>642</v>
      </c>
      <c r="N687" s="41">
        <f t="shared" si="280"/>
        <v>1.7361000000000002</v>
      </c>
      <c r="O687" s="41">
        <f t="shared" si="282"/>
        <v>74.305599999999998</v>
      </c>
      <c r="P687" s="3">
        <v>3076</v>
      </c>
      <c r="Q687" s="3">
        <v>2435</v>
      </c>
      <c r="R687" s="3">
        <v>1562</v>
      </c>
      <c r="S687" s="3">
        <v>1670</v>
      </c>
      <c r="T687" s="74">
        <v>1475</v>
      </c>
      <c r="U687" s="74">
        <f t="shared" si="283"/>
        <v>3076</v>
      </c>
      <c r="V687" s="42">
        <f t="shared" si="284"/>
        <v>52.73</v>
      </c>
      <c r="W687" s="68">
        <v>924433</v>
      </c>
      <c r="X687" s="69">
        <v>1057022</v>
      </c>
      <c r="Y687" s="8">
        <v>106.72080102301632</v>
      </c>
      <c r="Z687" s="37">
        <f t="shared" si="285"/>
        <v>13.821099999999999</v>
      </c>
      <c r="AA687" s="65">
        <f t="shared" si="286"/>
        <v>200</v>
      </c>
      <c r="AB687" s="34">
        <f t="shared" si="287"/>
        <v>0.43202299999999999</v>
      </c>
      <c r="AC687" s="34" t="str">
        <f t="shared" si="288"/>
        <v/>
      </c>
      <c r="AD687" s="65" t="str">
        <f t="shared" si="289"/>
        <v/>
      </c>
      <c r="AE687" s="65">
        <f t="shared" si="290"/>
        <v>1106.9180000000001</v>
      </c>
      <c r="AF687" s="65">
        <f t="shared" si="291"/>
        <v>830</v>
      </c>
      <c r="AG687" s="65">
        <f t="shared" si="307"/>
        <v>0</v>
      </c>
      <c r="AH687" s="34" t="str">
        <f t="shared" si="292"/>
        <v/>
      </c>
      <c r="AI687" s="34" t="str">
        <f t="shared" si="293"/>
        <v/>
      </c>
      <c r="AJ687" s="65" t="str">
        <f t="shared" si="294"/>
        <v/>
      </c>
      <c r="AK687" s="37" t="str">
        <f t="shared" si="295"/>
        <v/>
      </c>
      <c r="AL687" s="14">
        <f t="shared" si="296"/>
        <v>830</v>
      </c>
      <c r="AM687" s="42">
        <f t="shared" si="297"/>
        <v>925.91</v>
      </c>
      <c r="AN687" s="60">
        <f t="shared" si="298"/>
        <v>946897</v>
      </c>
      <c r="AO687" s="43">
        <f t="shared" si="299"/>
        <v>4.6442910472681925E-2</v>
      </c>
      <c r="AP687" s="66">
        <f t="shared" si="300"/>
        <v>23471.828966699191</v>
      </c>
      <c r="AQ687" s="18">
        <v>0</v>
      </c>
      <c r="AR687" s="66">
        <f t="shared" si="301"/>
        <v>464978</v>
      </c>
      <c r="AS687" s="38">
        <f t="shared" si="302"/>
        <v>14540</v>
      </c>
      <c r="AT687" s="38">
        <f t="shared" si="303"/>
        <v>52851.100000000006</v>
      </c>
      <c r="AU687" s="66">
        <f t="shared" si="304"/>
        <v>426966</v>
      </c>
      <c r="AV687" s="20">
        <f t="shared" si="305"/>
        <v>464978</v>
      </c>
      <c r="AX687" s="65">
        <f t="shared" si="306"/>
        <v>1</v>
      </c>
    </row>
    <row r="688" spans="1:50" ht="15" customHeight="1">
      <c r="A688" s="2">
        <v>69</v>
      </c>
      <c r="B688" s="2">
        <v>9000</v>
      </c>
      <c r="C688" s="1" t="s">
        <v>211</v>
      </c>
      <c r="D688" s="35">
        <v>30282160</v>
      </c>
      <c r="E688" s="66">
        <v>0</v>
      </c>
      <c r="F688" s="7">
        <v>86265</v>
      </c>
      <c r="G688" s="66">
        <v>87213</v>
      </c>
      <c r="H688" s="63">
        <v>2.198</v>
      </c>
      <c r="I688" s="65">
        <v>59170</v>
      </c>
      <c r="J688" s="73">
        <f t="shared" si="281"/>
        <v>0.67849999999999999</v>
      </c>
      <c r="K688" s="65">
        <v>16921</v>
      </c>
      <c r="L688" s="65">
        <v>38485</v>
      </c>
      <c r="M688" s="61">
        <v>10685</v>
      </c>
      <c r="N688" s="41">
        <f t="shared" si="280"/>
        <v>43.967800000000004</v>
      </c>
      <c r="O688" s="41">
        <f t="shared" si="282"/>
        <v>27.764100000000003</v>
      </c>
      <c r="P688" s="3">
        <v>100578</v>
      </c>
      <c r="Q688" s="3">
        <v>92811</v>
      </c>
      <c r="R688" s="3">
        <v>85493</v>
      </c>
      <c r="S688" s="3">
        <v>86918</v>
      </c>
      <c r="T688" s="74">
        <v>86265</v>
      </c>
      <c r="U688" s="74">
        <f t="shared" si="283"/>
        <v>100578</v>
      </c>
      <c r="V688" s="42">
        <f t="shared" si="284"/>
        <v>13.29</v>
      </c>
      <c r="W688" s="68">
        <v>83062284</v>
      </c>
      <c r="X688" s="69">
        <v>33794902</v>
      </c>
      <c r="Y688" s="8">
        <v>87.428698897446623</v>
      </c>
      <c r="Z688" s="37">
        <f t="shared" si="285"/>
        <v>986.68970000000002</v>
      </c>
      <c r="AA688" s="65">
        <f t="shared" si="286"/>
        <v>0</v>
      </c>
      <c r="AB688" s="34">
        <f t="shared" si="287"/>
        <v>0.43202299999999999</v>
      </c>
      <c r="AC688" s="34" t="str">
        <f t="shared" si="288"/>
        <v/>
      </c>
      <c r="AD688" s="65" t="str">
        <f t="shared" si="289"/>
        <v/>
      </c>
      <c r="AE688" s="65" t="str">
        <f t="shared" si="290"/>
        <v/>
      </c>
      <c r="AF688" s="65" t="str">
        <f t="shared" si="291"/>
        <v/>
      </c>
      <c r="AG688" s="65">
        <f t="shared" si="307"/>
        <v>0</v>
      </c>
      <c r="AH688" s="34">
        <f t="shared" si="292"/>
        <v>737.94758215499985</v>
      </c>
      <c r="AI688" s="34" t="str">
        <f t="shared" si="293"/>
        <v/>
      </c>
      <c r="AJ688" s="65" t="str">
        <f t="shared" si="294"/>
        <v/>
      </c>
      <c r="AK688" s="37" t="str">
        <f t="shared" si="295"/>
        <v/>
      </c>
      <c r="AL688" s="14">
        <f t="shared" si="296"/>
        <v>737.95</v>
      </c>
      <c r="AM688" s="42">
        <f t="shared" si="297"/>
        <v>823.22</v>
      </c>
      <c r="AN688" s="60">
        <f t="shared" si="298"/>
        <v>35910669</v>
      </c>
      <c r="AO688" s="43">
        <f t="shared" si="299"/>
        <v>4.6442910472681925E-2</v>
      </c>
      <c r="AP688" s="66">
        <f t="shared" si="300"/>
        <v>261404.33958168447</v>
      </c>
      <c r="AQ688" s="18">
        <v>0</v>
      </c>
      <c r="AR688" s="66">
        <f t="shared" si="301"/>
        <v>30543564</v>
      </c>
      <c r="AS688" s="38">
        <f t="shared" si="302"/>
        <v>872130</v>
      </c>
      <c r="AT688" s="38">
        <f t="shared" si="303"/>
        <v>1689745.1</v>
      </c>
      <c r="AU688" s="66">
        <f t="shared" si="304"/>
        <v>29410030</v>
      </c>
      <c r="AV688" s="20">
        <f t="shared" si="305"/>
        <v>30543564</v>
      </c>
      <c r="AX688" s="65">
        <f t="shared" si="306"/>
        <v>1</v>
      </c>
    </row>
    <row r="689" spans="1:50" ht="15" customHeight="1">
      <c r="A689" s="2">
        <v>70</v>
      </c>
      <c r="B689" s="2">
        <v>100</v>
      </c>
      <c r="C689" s="1" t="s">
        <v>53</v>
      </c>
      <c r="D689" s="35">
        <v>519844</v>
      </c>
      <c r="E689" s="66">
        <v>0</v>
      </c>
      <c r="F689" s="7">
        <v>6661</v>
      </c>
      <c r="G689" s="66">
        <v>7408</v>
      </c>
      <c r="H689" s="63">
        <v>2.891</v>
      </c>
      <c r="I689" s="65">
        <v>1807</v>
      </c>
      <c r="J689" s="73">
        <f t="shared" si="281"/>
        <v>0.24390000000000001</v>
      </c>
      <c r="K689" s="65">
        <v>325</v>
      </c>
      <c r="L689" s="65">
        <v>2504</v>
      </c>
      <c r="M689" s="61">
        <v>352</v>
      </c>
      <c r="N689" s="41">
        <f t="shared" si="280"/>
        <v>12.979199999999999</v>
      </c>
      <c r="O689" s="41">
        <f t="shared" si="282"/>
        <v>14.057500000000001</v>
      </c>
      <c r="P689" s="3">
        <v>2328</v>
      </c>
      <c r="Q689" s="3">
        <v>2754</v>
      </c>
      <c r="R689" s="3">
        <v>3149</v>
      </c>
      <c r="S689" s="3">
        <v>3789</v>
      </c>
      <c r="T689" s="74">
        <v>6661</v>
      </c>
      <c r="U689" s="74">
        <f t="shared" si="283"/>
        <v>6661</v>
      </c>
      <c r="V689" s="42">
        <f t="shared" si="284"/>
        <v>0</v>
      </c>
      <c r="W689" s="68">
        <v>7179356</v>
      </c>
      <c r="X689" s="69">
        <v>5624708</v>
      </c>
      <c r="Y689" s="8">
        <v>6.1149403008817025</v>
      </c>
      <c r="Z689" s="37">
        <f t="shared" si="285"/>
        <v>1089.2992999999999</v>
      </c>
      <c r="AA689" s="65">
        <f t="shared" si="286"/>
        <v>0</v>
      </c>
      <c r="AB689" s="34">
        <f t="shared" si="287"/>
        <v>0.43202299999999999</v>
      </c>
      <c r="AC689" s="34" t="str">
        <f t="shared" si="288"/>
        <v/>
      </c>
      <c r="AD689" s="65" t="str">
        <f t="shared" si="289"/>
        <v/>
      </c>
      <c r="AE689" s="65" t="str">
        <f t="shared" si="290"/>
        <v/>
      </c>
      <c r="AF689" s="65" t="str">
        <f t="shared" si="291"/>
        <v/>
      </c>
      <c r="AG689" s="65">
        <f t="shared" si="307"/>
        <v>554.77169687999992</v>
      </c>
      <c r="AH689" s="34" t="str">
        <f t="shared" si="292"/>
        <v/>
      </c>
      <c r="AI689" s="34" t="str">
        <f t="shared" si="293"/>
        <v/>
      </c>
      <c r="AJ689" s="65" t="str">
        <f t="shared" si="294"/>
        <v/>
      </c>
      <c r="AK689" s="37" t="str">
        <f t="shared" si="295"/>
        <v/>
      </c>
      <c r="AL689" s="14">
        <f t="shared" si="296"/>
        <v>554.77</v>
      </c>
      <c r="AM689" s="42">
        <f t="shared" si="297"/>
        <v>618.87</v>
      </c>
      <c r="AN689" s="60">
        <f t="shared" si="298"/>
        <v>1482942</v>
      </c>
      <c r="AO689" s="43">
        <f t="shared" si="299"/>
        <v>4.6442910472681925E-2</v>
      </c>
      <c r="AP689" s="66">
        <f t="shared" si="300"/>
        <v>44729.074190419014</v>
      </c>
      <c r="AQ689" s="18">
        <v>0</v>
      </c>
      <c r="AR689" s="66">
        <f t="shared" si="301"/>
        <v>564573</v>
      </c>
      <c r="AS689" s="38">
        <f t="shared" si="302"/>
        <v>74080</v>
      </c>
      <c r="AT689" s="38">
        <f t="shared" si="303"/>
        <v>281235.40000000002</v>
      </c>
      <c r="AU689" s="66">
        <f t="shared" si="304"/>
        <v>445764</v>
      </c>
      <c r="AV689" s="20">
        <f t="shared" si="305"/>
        <v>564573</v>
      </c>
      <c r="AX689" s="65">
        <f t="shared" si="306"/>
        <v>1</v>
      </c>
    </row>
    <row r="690" spans="1:50" ht="15" customHeight="1">
      <c r="A690" s="2">
        <v>70</v>
      </c>
      <c r="B690" s="2">
        <v>400</v>
      </c>
      <c r="C690" s="1" t="s">
        <v>397</v>
      </c>
      <c r="D690" s="35">
        <v>390383</v>
      </c>
      <c r="E690" s="66">
        <v>0</v>
      </c>
      <c r="F690" s="7">
        <v>5470</v>
      </c>
      <c r="G690" s="66">
        <v>6155</v>
      </c>
      <c r="H690" s="63">
        <v>2.8679999999999999</v>
      </c>
      <c r="I690" s="65">
        <v>1854</v>
      </c>
      <c r="J690" s="73">
        <f t="shared" si="281"/>
        <v>0.30120000000000002</v>
      </c>
      <c r="K690" s="65">
        <v>134</v>
      </c>
      <c r="L690" s="65">
        <v>2143</v>
      </c>
      <c r="M690" s="61">
        <v>298</v>
      </c>
      <c r="N690" s="41">
        <f t="shared" si="280"/>
        <v>6.2529000000000003</v>
      </c>
      <c r="O690" s="41">
        <f t="shared" si="282"/>
        <v>13.9057</v>
      </c>
      <c r="P690" s="3">
        <v>1836</v>
      </c>
      <c r="Q690" s="3">
        <v>2663</v>
      </c>
      <c r="R690" s="3">
        <v>2909</v>
      </c>
      <c r="S690" s="3">
        <v>3833</v>
      </c>
      <c r="T690" s="74">
        <v>5470</v>
      </c>
      <c r="U690" s="74">
        <f t="shared" si="283"/>
        <v>5470</v>
      </c>
      <c r="V690" s="42">
        <f t="shared" si="284"/>
        <v>0</v>
      </c>
      <c r="W690" s="68">
        <v>6217670</v>
      </c>
      <c r="X690" s="69">
        <v>4309439</v>
      </c>
      <c r="Y690" s="8">
        <v>3.3087682259531705</v>
      </c>
      <c r="Z690" s="37">
        <f t="shared" si="285"/>
        <v>1653.1831999999999</v>
      </c>
      <c r="AA690" s="65">
        <f t="shared" si="286"/>
        <v>0</v>
      </c>
      <c r="AB690" s="34">
        <f t="shared" si="287"/>
        <v>0.43202299999999999</v>
      </c>
      <c r="AC690" s="34" t="str">
        <f t="shared" si="288"/>
        <v/>
      </c>
      <c r="AD690" s="65" t="str">
        <f t="shared" si="289"/>
        <v/>
      </c>
      <c r="AE690" s="65" t="str">
        <f t="shared" si="290"/>
        <v/>
      </c>
      <c r="AF690" s="65" t="str">
        <f t="shared" si="291"/>
        <v/>
      </c>
      <c r="AG690" s="65">
        <f t="shared" si="307"/>
        <v>517.31651910999994</v>
      </c>
      <c r="AH690" s="34" t="str">
        <f t="shared" si="292"/>
        <v/>
      </c>
      <c r="AI690" s="34" t="str">
        <f t="shared" si="293"/>
        <v/>
      </c>
      <c r="AJ690" s="65" t="str">
        <f t="shared" si="294"/>
        <v/>
      </c>
      <c r="AK690" s="37" t="str">
        <f t="shared" si="295"/>
        <v/>
      </c>
      <c r="AL690" s="14">
        <f t="shared" si="296"/>
        <v>517.32000000000005</v>
      </c>
      <c r="AM690" s="42">
        <f t="shared" si="297"/>
        <v>577.1</v>
      </c>
      <c r="AN690" s="60">
        <f t="shared" si="298"/>
        <v>865874</v>
      </c>
      <c r="AO690" s="43">
        <f t="shared" si="299"/>
        <v>4.6442910472681925E-2</v>
      </c>
      <c r="AP690" s="66">
        <f t="shared" si="300"/>
        <v>22083.185943566001</v>
      </c>
      <c r="AQ690" s="18">
        <v>0</v>
      </c>
      <c r="AR690" s="66">
        <f t="shared" si="301"/>
        <v>412466</v>
      </c>
      <c r="AS690" s="38">
        <f t="shared" si="302"/>
        <v>61550</v>
      </c>
      <c r="AT690" s="38">
        <f t="shared" si="303"/>
        <v>215471.95</v>
      </c>
      <c r="AU690" s="66">
        <f t="shared" si="304"/>
        <v>328833</v>
      </c>
      <c r="AV690" s="20">
        <f t="shared" si="305"/>
        <v>412466</v>
      </c>
      <c r="AX690" s="65">
        <f t="shared" si="306"/>
        <v>1</v>
      </c>
    </row>
    <row r="691" spans="1:50" ht="15" customHeight="1">
      <c r="A691" s="2">
        <v>70</v>
      </c>
      <c r="B691" s="2">
        <v>600</v>
      </c>
      <c r="C691" s="1" t="s">
        <v>235</v>
      </c>
      <c r="D691" s="35">
        <v>228751</v>
      </c>
      <c r="E691" s="66">
        <v>0</v>
      </c>
      <c r="F691" s="7">
        <v>4110</v>
      </c>
      <c r="G691" s="66">
        <v>4769</v>
      </c>
      <c r="H691" s="63">
        <v>3.19</v>
      </c>
      <c r="I691" s="65">
        <v>422</v>
      </c>
      <c r="J691" s="73">
        <f t="shared" si="281"/>
        <v>8.8499999999999995E-2</v>
      </c>
      <c r="K691" s="65">
        <v>19</v>
      </c>
      <c r="L691" s="65">
        <v>1411</v>
      </c>
      <c r="M691" s="61">
        <v>23</v>
      </c>
      <c r="N691" s="41">
        <f t="shared" si="280"/>
        <v>1.3466</v>
      </c>
      <c r="O691" s="41">
        <f t="shared" si="282"/>
        <v>1.63</v>
      </c>
      <c r="P691" s="3">
        <v>330</v>
      </c>
      <c r="Q691" s="3">
        <v>560</v>
      </c>
      <c r="R691" s="3">
        <v>450</v>
      </c>
      <c r="S691" s="3">
        <v>804</v>
      </c>
      <c r="T691" s="74">
        <v>4110</v>
      </c>
      <c r="U691" s="74">
        <f t="shared" si="283"/>
        <v>4110</v>
      </c>
      <c r="V691" s="42">
        <f t="shared" si="284"/>
        <v>0</v>
      </c>
      <c r="W691" s="68">
        <v>5326908</v>
      </c>
      <c r="X691" s="69">
        <v>2305034</v>
      </c>
      <c r="Y691" s="8">
        <v>3.3546757745595732</v>
      </c>
      <c r="Z691" s="37">
        <f t="shared" si="285"/>
        <v>1225.1557</v>
      </c>
      <c r="AA691" s="65">
        <f t="shared" si="286"/>
        <v>0</v>
      </c>
      <c r="AB691" s="34">
        <f t="shared" si="287"/>
        <v>0.43202299999999999</v>
      </c>
      <c r="AC691" s="34" t="str">
        <f t="shared" si="288"/>
        <v/>
      </c>
      <c r="AD691" s="65" t="str">
        <f t="shared" si="289"/>
        <v/>
      </c>
      <c r="AE691" s="65" t="str">
        <f t="shared" si="290"/>
        <v/>
      </c>
      <c r="AF691" s="65" t="str">
        <f t="shared" si="291"/>
        <v/>
      </c>
      <c r="AG691" s="65">
        <f t="shared" si="307"/>
        <v>469.04830533999996</v>
      </c>
      <c r="AH691" s="34" t="str">
        <f t="shared" si="292"/>
        <v/>
      </c>
      <c r="AI691" s="34" t="str">
        <f t="shared" si="293"/>
        <v/>
      </c>
      <c r="AJ691" s="65" t="str">
        <f t="shared" si="294"/>
        <v/>
      </c>
      <c r="AK691" s="37" t="str">
        <f t="shared" si="295"/>
        <v/>
      </c>
      <c r="AL691" s="14">
        <f t="shared" si="296"/>
        <v>469.05</v>
      </c>
      <c r="AM691" s="42">
        <f t="shared" si="297"/>
        <v>523.25</v>
      </c>
      <c r="AN691" s="60">
        <f t="shared" si="298"/>
        <v>194032</v>
      </c>
      <c r="AO691" s="43">
        <f t="shared" si="299"/>
        <v>4.6442910472681925E-2</v>
      </c>
      <c r="AP691" s="66">
        <f t="shared" si="300"/>
        <v>-1612.4514087010439</v>
      </c>
      <c r="AQ691" s="18">
        <v>0</v>
      </c>
      <c r="AR691" s="66">
        <f t="shared" si="301"/>
        <v>194032</v>
      </c>
      <c r="AS691" s="38">
        <f t="shared" si="302"/>
        <v>47690</v>
      </c>
      <c r="AT691" s="38">
        <f t="shared" si="303"/>
        <v>115251.70000000001</v>
      </c>
      <c r="AU691" s="66">
        <f t="shared" si="304"/>
        <v>181061</v>
      </c>
      <c r="AV691" s="20">
        <f t="shared" si="305"/>
        <v>194032</v>
      </c>
      <c r="AX691" s="65">
        <f t="shared" si="306"/>
        <v>1</v>
      </c>
    </row>
    <row r="692" spans="1:50" ht="15" customHeight="1">
      <c r="A692" s="2">
        <v>70</v>
      </c>
      <c r="B692" s="2">
        <v>800</v>
      </c>
      <c r="C692" s="1" t="s">
        <v>631</v>
      </c>
      <c r="D692" s="35">
        <v>0</v>
      </c>
      <c r="E692" s="66">
        <v>0</v>
      </c>
      <c r="F692" s="7">
        <v>22796</v>
      </c>
      <c r="G692" s="66">
        <v>26135</v>
      </c>
      <c r="H692" s="63">
        <v>2.74</v>
      </c>
      <c r="I692" s="65">
        <v>8242</v>
      </c>
      <c r="J692" s="73">
        <f t="shared" si="281"/>
        <v>0.31540000000000001</v>
      </c>
      <c r="K692" s="65">
        <v>264</v>
      </c>
      <c r="L692" s="65">
        <v>9927</v>
      </c>
      <c r="M692" s="61">
        <v>954</v>
      </c>
      <c r="N692" s="41">
        <f t="shared" si="280"/>
        <v>2.6593999999999998</v>
      </c>
      <c r="O692" s="41">
        <f t="shared" si="282"/>
        <v>9.6102000000000007</v>
      </c>
      <c r="P692" s="3">
        <v>1114</v>
      </c>
      <c r="Q692" s="3">
        <v>7284</v>
      </c>
      <c r="R692" s="3">
        <v>11482</v>
      </c>
      <c r="S692" s="3">
        <v>15917</v>
      </c>
      <c r="T692" s="74">
        <v>22796</v>
      </c>
      <c r="U692" s="74">
        <f t="shared" si="283"/>
        <v>22796</v>
      </c>
      <c r="V692" s="42">
        <f t="shared" si="284"/>
        <v>0</v>
      </c>
      <c r="W692" s="68">
        <v>40635441</v>
      </c>
      <c r="X692" s="69">
        <v>12778123</v>
      </c>
      <c r="Y692" s="8">
        <v>18.328657121191295</v>
      </c>
      <c r="Z692" s="37">
        <f t="shared" si="285"/>
        <v>1243.7354</v>
      </c>
      <c r="AA692" s="65">
        <f t="shared" si="286"/>
        <v>0</v>
      </c>
      <c r="AB692" s="34">
        <f t="shared" si="287"/>
        <v>0.43202299999999999</v>
      </c>
      <c r="AC692" s="34" t="str">
        <f t="shared" si="288"/>
        <v/>
      </c>
      <c r="AD692" s="65" t="str">
        <f t="shared" si="289"/>
        <v/>
      </c>
      <c r="AE692" s="65" t="str">
        <f t="shared" si="290"/>
        <v/>
      </c>
      <c r="AF692" s="65" t="str">
        <f t="shared" si="291"/>
        <v/>
      </c>
      <c r="AG692" s="65">
        <f t="shared" si="307"/>
        <v>0</v>
      </c>
      <c r="AH692" s="34">
        <f t="shared" si="292"/>
        <v>436.17393360999995</v>
      </c>
      <c r="AI692" s="34" t="str">
        <f t="shared" si="293"/>
        <v/>
      </c>
      <c r="AJ692" s="65" t="str">
        <f t="shared" si="294"/>
        <v/>
      </c>
      <c r="AK692" s="37" t="str">
        <f t="shared" si="295"/>
        <v/>
      </c>
      <c r="AL692" s="14">
        <f t="shared" si="296"/>
        <v>436.17</v>
      </c>
      <c r="AM692" s="42">
        <f t="shared" si="297"/>
        <v>486.57</v>
      </c>
      <c r="AN692" s="60">
        <f t="shared" si="298"/>
        <v>0</v>
      </c>
      <c r="AO692" s="43">
        <f t="shared" si="299"/>
        <v>4.6442910472681925E-2</v>
      </c>
      <c r="AP692" s="66">
        <f t="shared" si="300"/>
        <v>0</v>
      </c>
      <c r="AQ692" s="18">
        <v>0</v>
      </c>
      <c r="AR692" s="66">
        <f t="shared" si="301"/>
        <v>0</v>
      </c>
      <c r="AS692" s="38">
        <f t="shared" si="302"/>
        <v>261350</v>
      </c>
      <c r="AT692" s="38">
        <f t="shared" si="303"/>
        <v>638906.15</v>
      </c>
      <c r="AU692" s="66">
        <f t="shared" si="304"/>
        <v>-261350</v>
      </c>
      <c r="AV692" s="20">
        <f t="shared" si="305"/>
        <v>0</v>
      </c>
      <c r="AX692" s="65">
        <f t="shared" si="306"/>
        <v>0</v>
      </c>
    </row>
    <row r="693" spans="1:50" ht="15" customHeight="1">
      <c r="A693" s="2">
        <v>70</v>
      </c>
      <c r="B693" s="2">
        <v>900</v>
      </c>
      <c r="C693" s="1" t="s">
        <v>686</v>
      </c>
      <c r="D693" s="35">
        <v>0</v>
      </c>
      <c r="E693" s="66">
        <v>0</v>
      </c>
      <c r="F693" s="7">
        <v>26911</v>
      </c>
      <c r="G693" s="66">
        <v>31407</v>
      </c>
      <c r="H693" s="63">
        <v>2.98</v>
      </c>
      <c r="I693" s="65">
        <v>8483</v>
      </c>
      <c r="J693" s="73">
        <f t="shared" si="281"/>
        <v>0.27010000000000001</v>
      </c>
      <c r="K693" s="65">
        <v>115</v>
      </c>
      <c r="L693" s="65">
        <v>10380</v>
      </c>
      <c r="M693" s="61">
        <v>600</v>
      </c>
      <c r="N693" s="41">
        <f t="shared" si="280"/>
        <v>1.1079000000000001</v>
      </c>
      <c r="O693" s="41">
        <f t="shared" si="282"/>
        <v>5.7803000000000004</v>
      </c>
      <c r="P693" s="3">
        <v>3611</v>
      </c>
      <c r="Q693" s="3">
        <v>3954</v>
      </c>
      <c r="R693" s="3">
        <v>9906</v>
      </c>
      <c r="S693" s="3">
        <v>21115</v>
      </c>
      <c r="T693" s="74">
        <v>26911</v>
      </c>
      <c r="U693" s="74">
        <f t="shared" si="283"/>
        <v>26911</v>
      </c>
      <c r="V693" s="42">
        <f t="shared" si="284"/>
        <v>0</v>
      </c>
      <c r="W693" s="68">
        <v>42436904</v>
      </c>
      <c r="X693" s="69">
        <v>18046763</v>
      </c>
      <c r="Y693" s="8">
        <v>16.448724858956876</v>
      </c>
      <c r="Z693" s="37">
        <f t="shared" si="285"/>
        <v>1636.0539000000001</v>
      </c>
      <c r="AA693" s="65">
        <f t="shared" si="286"/>
        <v>0</v>
      </c>
      <c r="AB693" s="34">
        <f t="shared" si="287"/>
        <v>0.43202299999999999</v>
      </c>
      <c r="AC693" s="34" t="str">
        <f t="shared" si="288"/>
        <v/>
      </c>
      <c r="AD693" s="65" t="str">
        <f t="shared" si="289"/>
        <v/>
      </c>
      <c r="AE693" s="65" t="str">
        <f t="shared" si="290"/>
        <v/>
      </c>
      <c r="AF693" s="65" t="str">
        <f t="shared" si="291"/>
        <v/>
      </c>
      <c r="AG693" s="65">
        <f t="shared" si="307"/>
        <v>0</v>
      </c>
      <c r="AH693" s="34">
        <f t="shared" si="292"/>
        <v>416.41913896499995</v>
      </c>
      <c r="AI693" s="34" t="str">
        <f t="shared" si="293"/>
        <v/>
      </c>
      <c r="AJ693" s="65" t="str">
        <f t="shared" si="294"/>
        <v/>
      </c>
      <c r="AK693" s="37" t="str">
        <f t="shared" si="295"/>
        <v/>
      </c>
      <c r="AL693" s="14">
        <f t="shared" si="296"/>
        <v>416.42</v>
      </c>
      <c r="AM693" s="42">
        <f t="shared" si="297"/>
        <v>464.54</v>
      </c>
      <c r="AN693" s="60">
        <f t="shared" si="298"/>
        <v>0</v>
      </c>
      <c r="AO693" s="43">
        <f t="shared" si="299"/>
        <v>4.6442910472681925E-2</v>
      </c>
      <c r="AP693" s="66">
        <f t="shared" si="300"/>
        <v>0</v>
      </c>
      <c r="AQ693" s="18">
        <v>0</v>
      </c>
      <c r="AR693" s="66">
        <f t="shared" si="301"/>
        <v>0</v>
      </c>
      <c r="AS693" s="38">
        <f t="shared" si="302"/>
        <v>314070</v>
      </c>
      <c r="AT693" s="38">
        <f t="shared" si="303"/>
        <v>902338.15</v>
      </c>
      <c r="AU693" s="66">
        <f t="shared" si="304"/>
        <v>-314070</v>
      </c>
      <c r="AV693" s="20">
        <f t="shared" si="305"/>
        <v>0</v>
      </c>
      <c r="AX693" s="65">
        <f t="shared" si="306"/>
        <v>0</v>
      </c>
    </row>
    <row r="694" spans="1:50" ht="15" customHeight="1">
      <c r="A694" s="2">
        <v>70</v>
      </c>
      <c r="B694" s="2">
        <v>1000</v>
      </c>
      <c r="C694" s="1" t="s">
        <v>693</v>
      </c>
      <c r="D694" s="35">
        <v>0</v>
      </c>
      <c r="E694" s="66">
        <v>0</v>
      </c>
      <c r="F694" s="7">
        <v>37076</v>
      </c>
      <c r="G694" s="66">
        <v>41506</v>
      </c>
      <c r="H694" s="63">
        <v>2.931</v>
      </c>
      <c r="I694" s="65">
        <v>26664</v>
      </c>
      <c r="J694" s="73">
        <f t="shared" si="281"/>
        <v>0.64239999999999997</v>
      </c>
      <c r="K694" s="65">
        <v>672</v>
      </c>
      <c r="L694" s="65">
        <v>13906</v>
      </c>
      <c r="M694" s="61">
        <v>1351</v>
      </c>
      <c r="N694" s="41">
        <f t="shared" si="280"/>
        <v>4.8323999999999998</v>
      </c>
      <c r="O694" s="41">
        <f t="shared" si="282"/>
        <v>9.7151999999999994</v>
      </c>
      <c r="P694" s="3">
        <v>6876</v>
      </c>
      <c r="Q694" s="3">
        <v>9941</v>
      </c>
      <c r="R694" s="3">
        <v>11739</v>
      </c>
      <c r="S694" s="3">
        <v>20568</v>
      </c>
      <c r="T694" s="74">
        <v>37076</v>
      </c>
      <c r="U694" s="74">
        <f t="shared" si="283"/>
        <v>37076</v>
      </c>
      <c r="V694" s="42">
        <f t="shared" si="284"/>
        <v>0</v>
      </c>
      <c r="W694" s="68">
        <v>60543627</v>
      </c>
      <c r="X694" s="69">
        <v>19230473</v>
      </c>
      <c r="Y694" s="8">
        <v>29.311114954972766</v>
      </c>
      <c r="Z694" s="37">
        <f t="shared" si="285"/>
        <v>1264.9126000000001</v>
      </c>
      <c r="AA694" s="65">
        <f t="shared" si="286"/>
        <v>0</v>
      </c>
      <c r="AB694" s="34">
        <f t="shared" si="287"/>
        <v>0.43202299999999999</v>
      </c>
      <c r="AC694" s="34" t="str">
        <f t="shared" si="288"/>
        <v/>
      </c>
      <c r="AD694" s="65" t="str">
        <f t="shared" si="289"/>
        <v/>
      </c>
      <c r="AE694" s="65" t="str">
        <f t="shared" si="290"/>
        <v/>
      </c>
      <c r="AF694" s="65" t="str">
        <f t="shared" si="291"/>
        <v/>
      </c>
      <c r="AG694" s="65">
        <f t="shared" si="307"/>
        <v>0</v>
      </c>
      <c r="AH694" s="34">
        <f t="shared" si="292"/>
        <v>511.42773135999994</v>
      </c>
      <c r="AI694" s="34" t="str">
        <f t="shared" si="293"/>
        <v/>
      </c>
      <c r="AJ694" s="65" t="str">
        <f t="shared" si="294"/>
        <v/>
      </c>
      <c r="AK694" s="37" t="str">
        <f t="shared" si="295"/>
        <v/>
      </c>
      <c r="AL694" s="14">
        <f t="shared" si="296"/>
        <v>511.43</v>
      </c>
      <c r="AM694" s="42">
        <f t="shared" si="297"/>
        <v>570.53</v>
      </c>
      <c r="AN694" s="60">
        <f t="shared" si="298"/>
        <v>0</v>
      </c>
      <c r="AO694" s="43">
        <f t="shared" si="299"/>
        <v>4.6442910472681925E-2</v>
      </c>
      <c r="AP694" s="66">
        <f t="shared" si="300"/>
        <v>0</v>
      </c>
      <c r="AQ694" s="18">
        <v>0</v>
      </c>
      <c r="AR694" s="66">
        <f t="shared" si="301"/>
        <v>0</v>
      </c>
      <c r="AS694" s="38">
        <f t="shared" si="302"/>
        <v>415060</v>
      </c>
      <c r="AT694" s="38">
        <f t="shared" si="303"/>
        <v>961523.65</v>
      </c>
      <c r="AU694" s="66">
        <f t="shared" si="304"/>
        <v>-415060</v>
      </c>
      <c r="AV694" s="20">
        <f t="shared" si="305"/>
        <v>0</v>
      </c>
      <c r="AX694" s="65">
        <f t="shared" si="306"/>
        <v>0</v>
      </c>
    </row>
    <row r="695" spans="1:50" ht="15" customHeight="1">
      <c r="A695" s="2">
        <v>70</v>
      </c>
      <c r="B695" s="2">
        <v>8000</v>
      </c>
      <c r="C695" s="1" t="s">
        <v>560</v>
      </c>
      <c r="D695" s="35">
        <v>915416</v>
      </c>
      <c r="E695" s="66">
        <v>0</v>
      </c>
      <c r="F695" s="7">
        <v>7321</v>
      </c>
      <c r="G695" s="66">
        <v>8056</v>
      </c>
      <c r="H695" s="63">
        <v>2.653</v>
      </c>
      <c r="I695" s="65">
        <v>2775</v>
      </c>
      <c r="J695" s="73">
        <f t="shared" si="281"/>
        <v>0.34449999999999997</v>
      </c>
      <c r="K695" s="65">
        <v>263</v>
      </c>
      <c r="L695" s="65">
        <v>3036</v>
      </c>
      <c r="M695" s="61">
        <v>722</v>
      </c>
      <c r="N695" s="41">
        <f t="shared" si="280"/>
        <v>8.6626999999999992</v>
      </c>
      <c r="O695" s="41">
        <f t="shared" si="282"/>
        <v>23.781299999999998</v>
      </c>
      <c r="P695" s="3">
        <v>2680</v>
      </c>
      <c r="Q695" s="3">
        <v>2952</v>
      </c>
      <c r="R695" s="3">
        <v>3569</v>
      </c>
      <c r="S695" s="3">
        <v>4559</v>
      </c>
      <c r="T695" s="74">
        <v>7321</v>
      </c>
      <c r="U695" s="74">
        <f t="shared" si="283"/>
        <v>7321</v>
      </c>
      <c r="V695" s="42">
        <f t="shared" si="284"/>
        <v>0</v>
      </c>
      <c r="W695" s="68">
        <v>7643395</v>
      </c>
      <c r="X695" s="69">
        <v>4183986</v>
      </c>
      <c r="Y695" s="8">
        <v>3.8058736179472645</v>
      </c>
      <c r="Z695" s="37">
        <f t="shared" si="285"/>
        <v>1923.6057000000001</v>
      </c>
      <c r="AA695" s="65">
        <f t="shared" si="286"/>
        <v>0</v>
      </c>
      <c r="AB695" s="34">
        <f t="shared" si="287"/>
        <v>0.43202299999999999</v>
      </c>
      <c r="AC695" s="34" t="str">
        <f t="shared" si="288"/>
        <v/>
      </c>
      <c r="AD695" s="65" t="str">
        <f t="shared" si="289"/>
        <v/>
      </c>
      <c r="AE695" s="65" t="str">
        <f t="shared" si="290"/>
        <v/>
      </c>
      <c r="AF695" s="65" t="str">
        <f t="shared" si="291"/>
        <v/>
      </c>
      <c r="AG695" s="65">
        <f t="shared" si="307"/>
        <v>544.53906013000005</v>
      </c>
      <c r="AH695" s="34" t="str">
        <f t="shared" si="292"/>
        <v/>
      </c>
      <c r="AI695" s="34" t="str">
        <f t="shared" si="293"/>
        <v/>
      </c>
      <c r="AJ695" s="65" t="str">
        <f t="shared" si="294"/>
        <v/>
      </c>
      <c r="AK695" s="37" t="str">
        <f t="shared" si="295"/>
        <v/>
      </c>
      <c r="AL695" s="14">
        <f t="shared" si="296"/>
        <v>544.54</v>
      </c>
      <c r="AM695" s="42">
        <f t="shared" si="297"/>
        <v>607.46</v>
      </c>
      <c r="AN695" s="60">
        <f t="shared" si="298"/>
        <v>1591575</v>
      </c>
      <c r="AO695" s="43">
        <f t="shared" si="299"/>
        <v>4.6442910472681925E-2</v>
      </c>
      <c r="AP695" s="66">
        <f t="shared" si="300"/>
        <v>31402.791902298137</v>
      </c>
      <c r="AQ695" s="18">
        <v>0</v>
      </c>
      <c r="AR695" s="66">
        <f t="shared" si="301"/>
        <v>946819</v>
      </c>
      <c r="AS695" s="38">
        <f t="shared" si="302"/>
        <v>80560</v>
      </c>
      <c r="AT695" s="38">
        <f t="shared" si="303"/>
        <v>209199.30000000002</v>
      </c>
      <c r="AU695" s="66">
        <f t="shared" si="304"/>
        <v>834856</v>
      </c>
      <c r="AV695" s="20">
        <f t="shared" si="305"/>
        <v>946819</v>
      </c>
      <c r="AX695" s="65">
        <f t="shared" si="306"/>
        <v>1</v>
      </c>
    </row>
    <row r="696" spans="1:50" ht="15" customHeight="1">
      <c r="A696" s="2">
        <v>71</v>
      </c>
      <c r="B696" s="2">
        <v>100</v>
      </c>
      <c r="C696" s="1" t="s">
        <v>50</v>
      </c>
      <c r="D696" s="35">
        <v>0</v>
      </c>
      <c r="E696" s="66">
        <v>0</v>
      </c>
      <c r="F696" s="7">
        <v>4538</v>
      </c>
      <c r="G696" s="66">
        <v>4856</v>
      </c>
      <c r="H696" s="63">
        <v>2.9529999999999998</v>
      </c>
      <c r="I696" s="65">
        <v>2203</v>
      </c>
      <c r="J696" s="73">
        <f t="shared" si="281"/>
        <v>0.45369999999999999</v>
      </c>
      <c r="K696" s="65">
        <v>123</v>
      </c>
      <c r="L696" s="65">
        <v>1858</v>
      </c>
      <c r="M696" s="61">
        <v>163</v>
      </c>
      <c r="N696" s="41">
        <f t="shared" si="280"/>
        <v>6.6199999999999992</v>
      </c>
      <c r="O696" s="41">
        <f t="shared" si="282"/>
        <v>8.7728999999999999</v>
      </c>
      <c r="P696" s="3">
        <v>365</v>
      </c>
      <c r="Q696" s="3">
        <v>601</v>
      </c>
      <c r="R696" s="3">
        <v>902</v>
      </c>
      <c r="S696" s="3">
        <v>2673</v>
      </c>
      <c r="T696" s="74">
        <v>4538</v>
      </c>
      <c r="U696" s="74">
        <f t="shared" si="283"/>
        <v>4538</v>
      </c>
      <c r="V696" s="42">
        <f t="shared" si="284"/>
        <v>0</v>
      </c>
      <c r="W696" s="68">
        <v>18054679</v>
      </c>
      <c r="X696" s="69">
        <v>6997153</v>
      </c>
      <c r="Y696" s="8">
        <v>10.999794979745079</v>
      </c>
      <c r="Z696" s="37">
        <f t="shared" si="285"/>
        <v>412.55309999999997</v>
      </c>
      <c r="AA696" s="65">
        <f t="shared" si="286"/>
        <v>0</v>
      </c>
      <c r="AB696" s="34">
        <f t="shared" si="287"/>
        <v>0.43202299999999999</v>
      </c>
      <c r="AC696" s="34" t="str">
        <f t="shared" si="288"/>
        <v/>
      </c>
      <c r="AD696" s="65" t="str">
        <f t="shared" si="289"/>
        <v/>
      </c>
      <c r="AE696" s="65" t="str">
        <f t="shared" si="290"/>
        <v/>
      </c>
      <c r="AF696" s="65" t="str">
        <f t="shared" si="291"/>
        <v/>
      </c>
      <c r="AG696" s="65">
        <f t="shared" si="307"/>
        <v>514.18249839999999</v>
      </c>
      <c r="AH696" s="34" t="str">
        <f t="shared" si="292"/>
        <v/>
      </c>
      <c r="AI696" s="34" t="str">
        <f t="shared" si="293"/>
        <v/>
      </c>
      <c r="AJ696" s="65" t="str">
        <f t="shared" si="294"/>
        <v/>
      </c>
      <c r="AK696" s="37" t="str">
        <f t="shared" si="295"/>
        <v/>
      </c>
      <c r="AL696" s="14">
        <f t="shared" si="296"/>
        <v>514.17999999999995</v>
      </c>
      <c r="AM696" s="42">
        <f t="shared" si="297"/>
        <v>573.59</v>
      </c>
      <c r="AN696" s="60">
        <f t="shared" si="298"/>
        <v>0</v>
      </c>
      <c r="AO696" s="43">
        <f t="shared" si="299"/>
        <v>4.6442910472681925E-2</v>
      </c>
      <c r="AP696" s="66">
        <f t="shared" si="300"/>
        <v>0</v>
      </c>
      <c r="AQ696" s="18">
        <v>0</v>
      </c>
      <c r="AR696" s="66">
        <f t="shared" si="301"/>
        <v>0</v>
      </c>
      <c r="AS696" s="38">
        <f t="shared" si="302"/>
        <v>48560</v>
      </c>
      <c r="AT696" s="38">
        <f t="shared" si="303"/>
        <v>349857.65</v>
      </c>
      <c r="AU696" s="66">
        <f t="shared" si="304"/>
        <v>-48560</v>
      </c>
      <c r="AV696" s="20">
        <f t="shared" si="305"/>
        <v>0</v>
      </c>
      <c r="AX696" s="65">
        <f t="shared" si="306"/>
        <v>0</v>
      </c>
    </row>
    <row r="697" spans="1:50" ht="15" customHeight="1">
      <c r="A697" s="2">
        <v>71</v>
      </c>
      <c r="B697" s="2">
        <v>200</v>
      </c>
      <c r="C697" s="1" t="s">
        <v>64</v>
      </c>
      <c r="D697" s="35">
        <v>720974</v>
      </c>
      <c r="E697" s="66">
        <v>0</v>
      </c>
      <c r="F697" s="7">
        <v>10060</v>
      </c>
      <c r="G697" s="66">
        <v>11456</v>
      </c>
      <c r="H697" s="63">
        <v>2.9929999999999999</v>
      </c>
      <c r="I697" s="65">
        <v>2357</v>
      </c>
      <c r="J697" s="73">
        <f t="shared" si="281"/>
        <v>0.20569999999999999</v>
      </c>
      <c r="K697" s="65">
        <v>94</v>
      </c>
      <c r="L697" s="65">
        <v>3653</v>
      </c>
      <c r="M697" s="61">
        <v>363</v>
      </c>
      <c r="N697" s="41">
        <f t="shared" si="280"/>
        <v>2.5731999999999999</v>
      </c>
      <c r="O697" s="41">
        <f t="shared" si="282"/>
        <v>9.9369999999999994</v>
      </c>
      <c r="P697" s="3">
        <v>1015</v>
      </c>
      <c r="Q697" s="3">
        <v>2210</v>
      </c>
      <c r="R697" s="3">
        <v>3113</v>
      </c>
      <c r="S697" s="3">
        <v>6063</v>
      </c>
      <c r="T697" s="74">
        <v>10060</v>
      </c>
      <c r="U697" s="74">
        <f t="shared" si="283"/>
        <v>10060</v>
      </c>
      <c r="V697" s="42">
        <f t="shared" si="284"/>
        <v>0</v>
      </c>
      <c r="W697" s="68">
        <v>8843639</v>
      </c>
      <c r="X697" s="69">
        <v>4199433</v>
      </c>
      <c r="Y697" s="8">
        <v>7.8439880802536539</v>
      </c>
      <c r="Z697" s="37">
        <f t="shared" si="285"/>
        <v>1282.5109</v>
      </c>
      <c r="AA697" s="65">
        <f t="shared" si="286"/>
        <v>0</v>
      </c>
      <c r="AB697" s="34">
        <f t="shared" si="287"/>
        <v>0.43202299999999999</v>
      </c>
      <c r="AC697" s="34" t="str">
        <f t="shared" si="288"/>
        <v/>
      </c>
      <c r="AD697" s="65" t="str">
        <f t="shared" si="289"/>
        <v/>
      </c>
      <c r="AE697" s="65" t="str">
        <f t="shared" si="290"/>
        <v/>
      </c>
      <c r="AF697" s="65" t="str">
        <f t="shared" si="291"/>
        <v/>
      </c>
      <c r="AG697" s="65">
        <f t="shared" si="307"/>
        <v>0</v>
      </c>
      <c r="AH697" s="34">
        <f t="shared" si="292"/>
        <v>414.58013762499996</v>
      </c>
      <c r="AI697" s="34" t="str">
        <f t="shared" si="293"/>
        <v/>
      </c>
      <c r="AJ697" s="65" t="str">
        <f t="shared" si="294"/>
        <v/>
      </c>
      <c r="AK697" s="37" t="str">
        <f t="shared" si="295"/>
        <v/>
      </c>
      <c r="AL697" s="14">
        <f t="shared" si="296"/>
        <v>414.58</v>
      </c>
      <c r="AM697" s="42">
        <f t="shared" si="297"/>
        <v>462.49</v>
      </c>
      <c r="AN697" s="60">
        <f t="shared" si="298"/>
        <v>1477630</v>
      </c>
      <c r="AO697" s="43">
        <f t="shared" si="299"/>
        <v>4.6442910472681925E-2</v>
      </c>
      <c r="AP697" s="66">
        <f t="shared" si="300"/>
        <v>35141.306866617611</v>
      </c>
      <c r="AQ697" s="18">
        <v>0</v>
      </c>
      <c r="AR697" s="66">
        <f t="shared" si="301"/>
        <v>756115</v>
      </c>
      <c r="AS697" s="38">
        <f t="shared" si="302"/>
        <v>114560</v>
      </c>
      <c r="AT697" s="38">
        <f t="shared" si="303"/>
        <v>209971.65000000002</v>
      </c>
      <c r="AU697" s="66">
        <f t="shared" si="304"/>
        <v>606414</v>
      </c>
      <c r="AV697" s="20">
        <f t="shared" si="305"/>
        <v>756115</v>
      </c>
      <c r="AX697" s="65">
        <f t="shared" si="306"/>
        <v>1</v>
      </c>
    </row>
    <row r="698" spans="1:50" ht="15" customHeight="1">
      <c r="A698" s="2">
        <v>71</v>
      </c>
      <c r="B698" s="2">
        <v>300</v>
      </c>
      <c r="C698" s="1" t="s">
        <v>143</v>
      </c>
      <c r="D698" s="35">
        <v>69719</v>
      </c>
      <c r="E698" s="66">
        <v>0</v>
      </c>
      <c r="F698" s="7">
        <v>545</v>
      </c>
      <c r="G698" s="66">
        <v>619</v>
      </c>
      <c r="H698" s="63">
        <v>2.7029999999999998</v>
      </c>
      <c r="I698" s="65">
        <v>146</v>
      </c>
      <c r="J698" s="73">
        <f t="shared" si="281"/>
        <v>0.2359</v>
      </c>
      <c r="K698" s="65">
        <v>38</v>
      </c>
      <c r="L698" s="65">
        <v>203</v>
      </c>
      <c r="M698" s="61">
        <v>23</v>
      </c>
      <c r="N698" s="41">
        <f t="shared" si="280"/>
        <v>18.719200000000001</v>
      </c>
      <c r="O698" s="41">
        <f t="shared" si="282"/>
        <v>11.33</v>
      </c>
      <c r="P698" s="3">
        <v>280</v>
      </c>
      <c r="Q698" s="3">
        <v>266</v>
      </c>
      <c r="R698" s="3">
        <v>315</v>
      </c>
      <c r="S698" s="3">
        <v>266</v>
      </c>
      <c r="T698" s="75">
        <v>545</v>
      </c>
      <c r="U698" s="74">
        <f t="shared" si="283"/>
        <v>545</v>
      </c>
      <c r="V698" s="42">
        <f t="shared" si="284"/>
        <v>0</v>
      </c>
      <c r="W698" s="68">
        <v>489299</v>
      </c>
      <c r="X698" s="69">
        <v>378803</v>
      </c>
      <c r="Y698" s="8">
        <v>1.0805521106661498</v>
      </c>
      <c r="Z698" s="37">
        <f t="shared" si="285"/>
        <v>504.37180000000001</v>
      </c>
      <c r="AA698" s="65">
        <f t="shared" si="286"/>
        <v>0</v>
      </c>
      <c r="AB698" s="34">
        <f t="shared" si="287"/>
        <v>0.43202299999999999</v>
      </c>
      <c r="AC698" s="34" t="str">
        <f t="shared" si="288"/>
        <v/>
      </c>
      <c r="AD698" s="65" t="str">
        <f t="shared" si="289"/>
        <v/>
      </c>
      <c r="AE698" s="65">
        <f t="shared" si="290"/>
        <v>600.47299999999996</v>
      </c>
      <c r="AF698" s="65">
        <f t="shared" si="291"/>
        <v>600.47299999999996</v>
      </c>
      <c r="AG698" s="65">
        <f t="shared" si="307"/>
        <v>0</v>
      </c>
      <c r="AH698" s="34" t="str">
        <f t="shared" si="292"/>
        <v/>
      </c>
      <c r="AI698" s="34" t="str">
        <f t="shared" si="293"/>
        <v/>
      </c>
      <c r="AJ698" s="65" t="str">
        <f t="shared" si="294"/>
        <v/>
      </c>
      <c r="AK698" s="37" t="str">
        <f t="shared" si="295"/>
        <v/>
      </c>
      <c r="AL698" s="14">
        <f t="shared" si="296"/>
        <v>600.47</v>
      </c>
      <c r="AM698" s="42">
        <f t="shared" si="297"/>
        <v>669.85</v>
      </c>
      <c r="AN698" s="60">
        <f t="shared" si="298"/>
        <v>203249</v>
      </c>
      <c r="AO698" s="43">
        <f t="shared" si="299"/>
        <v>4.6442910472681925E-2</v>
      </c>
      <c r="AP698" s="66">
        <f t="shared" si="300"/>
        <v>6201.5218354172175</v>
      </c>
      <c r="AQ698" s="18">
        <v>0</v>
      </c>
      <c r="AR698" s="66">
        <f t="shared" si="301"/>
        <v>75921</v>
      </c>
      <c r="AS698" s="38">
        <f t="shared" si="302"/>
        <v>6190</v>
      </c>
      <c r="AT698" s="38">
        <f t="shared" si="303"/>
        <v>18940.150000000001</v>
      </c>
      <c r="AU698" s="66">
        <f t="shared" si="304"/>
        <v>63529</v>
      </c>
      <c r="AV698" s="20">
        <f t="shared" si="305"/>
        <v>75921</v>
      </c>
      <c r="AX698" s="65">
        <f t="shared" si="306"/>
        <v>1</v>
      </c>
    </row>
    <row r="699" spans="1:50" ht="15" customHeight="1">
      <c r="A699" s="2">
        <v>71</v>
      </c>
      <c r="B699" s="2">
        <v>400</v>
      </c>
      <c r="C699" s="1" t="s">
        <v>234</v>
      </c>
      <c r="D699" s="35">
        <v>420154</v>
      </c>
      <c r="E699" s="66">
        <v>0</v>
      </c>
      <c r="F699" s="7">
        <v>22974</v>
      </c>
      <c r="G699" s="66">
        <v>24891</v>
      </c>
      <c r="H699" s="63">
        <v>2.7829999999999999</v>
      </c>
      <c r="I699" s="65">
        <v>12008</v>
      </c>
      <c r="J699" s="73">
        <f t="shared" si="281"/>
        <v>0.4824</v>
      </c>
      <c r="K699" s="65">
        <v>324</v>
      </c>
      <c r="L699" s="65">
        <v>8780</v>
      </c>
      <c r="M699" s="61">
        <v>767</v>
      </c>
      <c r="N699" s="41">
        <f t="shared" si="280"/>
        <v>3.6901999999999999</v>
      </c>
      <c r="O699" s="41">
        <f t="shared" si="282"/>
        <v>8.7358000000000011</v>
      </c>
      <c r="P699" s="3">
        <v>2252</v>
      </c>
      <c r="Q699" s="3">
        <v>6785</v>
      </c>
      <c r="R699" s="3">
        <v>11143</v>
      </c>
      <c r="S699" s="3">
        <v>16447</v>
      </c>
      <c r="T699" s="74">
        <v>22974</v>
      </c>
      <c r="U699" s="74">
        <f t="shared" si="283"/>
        <v>22974</v>
      </c>
      <c r="V699" s="42">
        <f t="shared" si="284"/>
        <v>0</v>
      </c>
      <c r="W699" s="68">
        <v>28277103</v>
      </c>
      <c r="X699" s="69">
        <v>11938852</v>
      </c>
      <c r="Y699" s="8">
        <v>43.815436982719611</v>
      </c>
      <c r="Z699" s="37">
        <f t="shared" si="285"/>
        <v>524.33569999999997</v>
      </c>
      <c r="AA699" s="65">
        <f t="shared" si="286"/>
        <v>0</v>
      </c>
      <c r="AB699" s="34">
        <f t="shared" si="287"/>
        <v>0.43202299999999999</v>
      </c>
      <c r="AC699" s="34" t="str">
        <f t="shared" si="288"/>
        <v/>
      </c>
      <c r="AD699" s="65" t="str">
        <f t="shared" si="289"/>
        <v/>
      </c>
      <c r="AE699" s="65" t="str">
        <f t="shared" si="290"/>
        <v/>
      </c>
      <c r="AF699" s="65" t="str">
        <f t="shared" si="291"/>
        <v/>
      </c>
      <c r="AG699" s="65">
        <f t="shared" si="307"/>
        <v>0</v>
      </c>
      <c r="AH699" s="34">
        <f t="shared" si="292"/>
        <v>473.52570383999995</v>
      </c>
      <c r="AI699" s="34" t="str">
        <f t="shared" si="293"/>
        <v/>
      </c>
      <c r="AJ699" s="65" t="str">
        <f t="shared" si="294"/>
        <v/>
      </c>
      <c r="AK699" s="37" t="str">
        <f t="shared" si="295"/>
        <v/>
      </c>
      <c r="AL699" s="14">
        <f t="shared" si="296"/>
        <v>473.53</v>
      </c>
      <c r="AM699" s="42">
        <f t="shared" si="297"/>
        <v>528.25</v>
      </c>
      <c r="AN699" s="60">
        <f t="shared" si="298"/>
        <v>932312</v>
      </c>
      <c r="AO699" s="43">
        <f t="shared" si="299"/>
        <v>4.6442910472681925E-2</v>
      </c>
      <c r="AP699" s="66">
        <f t="shared" si="300"/>
        <v>23786.10814186783</v>
      </c>
      <c r="AQ699" s="18">
        <v>0</v>
      </c>
      <c r="AR699" s="66">
        <f t="shared" si="301"/>
        <v>443940</v>
      </c>
      <c r="AS699" s="38">
        <f t="shared" si="302"/>
        <v>248910</v>
      </c>
      <c r="AT699" s="38">
        <f t="shared" si="303"/>
        <v>596942.6</v>
      </c>
      <c r="AU699" s="66">
        <f t="shared" si="304"/>
        <v>171244</v>
      </c>
      <c r="AV699" s="20">
        <f t="shared" si="305"/>
        <v>443940</v>
      </c>
      <c r="AX699" s="65">
        <f t="shared" si="306"/>
        <v>1</v>
      </c>
    </row>
    <row r="700" spans="1:50" ht="15" customHeight="1">
      <c r="A700" s="2">
        <v>71</v>
      </c>
      <c r="B700" s="2">
        <v>500</v>
      </c>
      <c r="C700" s="1" t="s">
        <v>849</v>
      </c>
      <c r="D700" s="35">
        <v>616574</v>
      </c>
      <c r="E700" s="66">
        <v>0</v>
      </c>
      <c r="F700" s="7">
        <v>5228</v>
      </c>
      <c r="G700" s="66">
        <v>5734</v>
      </c>
      <c r="H700" s="63">
        <v>2.9089999999999998</v>
      </c>
      <c r="I700" s="65">
        <v>1525</v>
      </c>
      <c r="J700" s="73">
        <f t="shared" si="281"/>
        <v>0.26600000000000001</v>
      </c>
      <c r="K700" s="65">
        <v>36</v>
      </c>
      <c r="L700" s="65">
        <v>1958</v>
      </c>
      <c r="M700" s="61">
        <v>124</v>
      </c>
      <c r="N700" s="41">
        <f t="shared" si="280"/>
        <v>1.8386</v>
      </c>
      <c r="O700" s="41">
        <f t="shared" si="282"/>
        <v>6.3330000000000002</v>
      </c>
      <c r="P700" s="3">
        <v>495</v>
      </c>
      <c r="Q700" s="3">
        <v>1074</v>
      </c>
      <c r="R700" s="3">
        <v>1350</v>
      </c>
      <c r="S700" s="3">
        <v>2851</v>
      </c>
      <c r="T700" s="74">
        <v>5228</v>
      </c>
      <c r="U700" s="74">
        <f t="shared" si="283"/>
        <v>5228</v>
      </c>
      <c r="V700" s="42">
        <f t="shared" si="284"/>
        <v>0</v>
      </c>
      <c r="W700" s="68">
        <v>4050637</v>
      </c>
      <c r="X700" s="69">
        <v>1694019</v>
      </c>
      <c r="Y700" s="8">
        <v>3.5570492990701115</v>
      </c>
      <c r="Z700" s="37">
        <f t="shared" si="285"/>
        <v>1469.7574999999999</v>
      </c>
      <c r="AA700" s="65">
        <f t="shared" si="286"/>
        <v>0</v>
      </c>
      <c r="AB700" s="34">
        <f t="shared" si="287"/>
        <v>0.43202299999999999</v>
      </c>
      <c r="AC700" s="34" t="str">
        <f t="shared" si="288"/>
        <v/>
      </c>
      <c r="AD700" s="65" t="str">
        <f t="shared" si="289"/>
        <v/>
      </c>
      <c r="AE700" s="65" t="str">
        <f t="shared" si="290"/>
        <v/>
      </c>
      <c r="AF700" s="65" t="str">
        <f t="shared" si="291"/>
        <v/>
      </c>
      <c r="AG700" s="65">
        <f t="shared" si="307"/>
        <v>489.26714534000001</v>
      </c>
      <c r="AH700" s="34" t="str">
        <f t="shared" si="292"/>
        <v/>
      </c>
      <c r="AI700" s="34" t="str">
        <f t="shared" si="293"/>
        <v/>
      </c>
      <c r="AJ700" s="65" t="str">
        <f t="shared" si="294"/>
        <v/>
      </c>
      <c r="AK700" s="37" t="str">
        <f t="shared" si="295"/>
        <v/>
      </c>
      <c r="AL700" s="14">
        <f t="shared" si="296"/>
        <v>489.27</v>
      </c>
      <c r="AM700" s="42">
        <f t="shared" si="297"/>
        <v>545.80999999999995</v>
      </c>
      <c r="AN700" s="60">
        <f t="shared" si="298"/>
        <v>1379706</v>
      </c>
      <c r="AO700" s="43">
        <f t="shared" si="299"/>
        <v>4.6442910472681925E-2</v>
      </c>
      <c r="AP700" s="66">
        <f t="shared" si="300"/>
        <v>35442.071154838704</v>
      </c>
      <c r="AQ700" s="18">
        <v>0</v>
      </c>
      <c r="AR700" s="66">
        <f t="shared" si="301"/>
        <v>652016</v>
      </c>
      <c r="AS700" s="38">
        <f t="shared" si="302"/>
        <v>57340</v>
      </c>
      <c r="AT700" s="38">
        <f t="shared" si="303"/>
        <v>84700.950000000012</v>
      </c>
      <c r="AU700" s="66">
        <f t="shared" si="304"/>
        <v>559234</v>
      </c>
      <c r="AV700" s="20">
        <f t="shared" si="305"/>
        <v>652016</v>
      </c>
      <c r="AX700" s="65">
        <f t="shared" si="306"/>
        <v>1</v>
      </c>
    </row>
    <row r="701" spans="1:50" ht="15" customHeight="1">
      <c r="A701" s="2">
        <v>72</v>
      </c>
      <c r="B701" s="2">
        <v>100</v>
      </c>
      <c r="C701" s="1" t="s">
        <v>25</v>
      </c>
      <c r="D701" s="35">
        <v>780103</v>
      </c>
      <c r="E701" s="66">
        <v>0</v>
      </c>
      <c r="F701" s="7">
        <v>2233</v>
      </c>
      <c r="G701" s="66">
        <v>2230</v>
      </c>
      <c r="H701" s="63">
        <v>2.375</v>
      </c>
      <c r="I701" s="65">
        <v>581</v>
      </c>
      <c r="J701" s="73">
        <f t="shared" si="281"/>
        <v>0.26050000000000001</v>
      </c>
      <c r="K701" s="65">
        <v>211</v>
      </c>
      <c r="L701" s="65">
        <v>1017</v>
      </c>
      <c r="M701" s="61">
        <v>339</v>
      </c>
      <c r="N701" s="41">
        <f t="shared" si="280"/>
        <v>20.747299999999999</v>
      </c>
      <c r="O701" s="41">
        <f t="shared" si="282"/>
        <v>33.333300000000001</v>
      </c>
      <c r="P701" s="3">
        <v>1823</v>
      </c>
      <c r="Q701" s="3">
        <v>1779</v>
      </c>
      <c r="R701" s="3">
        <v>1886</v>
      </c>
      <c r="S701" s="3">
        <v>2048</v>
      </c>
      <c r="T701" s="74">
        <v>2233</v>
      </c>
      <c r="U701" s="74">
        <f t="shared" si="283"/>
        <v>2233</v>
      </c>
      <c r="V701" s="42">
        <f t="shared" si="284"/>
        <v>0.13</v>
      </c>
      <c r="W701" s="68">
        <v>1019587</v>
      </c>
      <c r="X701" s="69">
        <v>885981</v>
      </c>
      <c r="Y701" s="8">
        <v>1.5658277181207017</v>
      </c>
      <c r="Z701" s="37">
        <f t="shared" si="285"/>
        <v>1426.0827999999999</v>
      </c>
      <c r="AA701" s="65">
        <f t="shared" si="286"/>
        <v>0</v>
      </c>
      <c r="AB701" s="34">
        <f t="shared" si="287"/>
        <v>0.43202299999999999</v>
      </c>
      <c r="AC701" s="34" t="str">
        <f t="shared" si="288"/>
        <v/>
      </c>
      <c r="AD701" s="65" t="str">
        <f t="shared" si="289"/>
        <v/>
      </c>
      <c r="AE701" s="65">
        <f t="shared" si="290"/>
        <v>1191.71</v>
      </c>
      <c r="AF701" s="65">
        <f t="shared" si="291"/>
        <v>630</v>
      </c>
      <c r="AG701" s="65">
        <f t="shared" si="307"/>
        <v>0</v>
      </c>
      <c r="AH701" s="34" t="str">
        <f t="shared" si="292"/>
        <v/>
      </c>
      <c r="AI701" s="34" t="str">
        <f t="shared" si="293"/>
        <v/>
      </c>
      <c r="AJ701" s="65" t="str">
        <f t="shared" si="294"/>
        <v/>
      </c>
      <c r="AK701" s="37" t="str">
        <f t="shared" si="295"/>
        <v/>
      </c>
      <c r="AL701" s="14">
        <f t="shared" si="296"/>
        <v>630</v>
      </c>
      <c r="AM701" s="42">
        <f t="shared" si="297"/>
        <v>702.8</v>
      </c>
      <c r="AN701" s="60">
        <f t="shared" si="298"/>
        <v>1126759</v>
      </c>
      <c r="AO701" s="43">
        <f t="shared" si="299"/>
        <v>4.6442910472681925E-2</v>
      </c>
      <c r="AP701" s="66">
        <f t="shared" si="300"/>
        <v>16099.713572818026</v>
      </c>
      <c r="AQ701" s="18">
        <v>0</v>
      </c>
      <c r="AR701" s="66">
        <f t="shared" si="301"/>
        <v>796203</v>
      </c>
      <c r="AS701" s="38">
        <f t="shared" si="302"/>
        <v>22300</v>
      </c>
      <c r="AT701" s="38">
        <f t="shared" si="303"/>
        <v>44299.05</v>
      </c>
      <c r="AU701" s="66">
        <f t="shared" si="304"/>
        <v>757803</v>
      </c>
      <c r="AV701" s="20">
        <f t="shared" si="305"/>
        <v>796203</v>
      </c>
      <c r="AX701" s="65">
        <f t="shared" si="306"/>
        <v>1</v>
      </c>
    </row>
    <row r="702" spans="1:50" ht="15" customHeight="1">
      <c r="A702" s="2">
        <v>72</v>
      </c>
      <c r="B702" s="2">
        <v>200</v>
      </c>
      <c r="C702" s="1" t="s">
        <v>289</v>
      </c>
      <c r="D702" s="35">
        <v>888928</v>
      </c>
      <c r="E702" s="66">
        <v>0</v>
      </c>
      <c r="F702" s="7">
        <v>2305</v>
      </c>
      <c r="G702" s="66">
        <v>2282</v>
      </c>
      <c r="H702" s="63">
        <v>2.39</v>
      </c>
      <c r="I702" s="65">
        <v>1475</v>
      </c>
      <c r="J702" s="73">
        <f t="shared" si="281"/>
        <v>0.64639999999999997</v>
      </c>
      <c r="K702" s="65">
        <v>197</v>
      </c>
      <c r="L702" s="65">
        <v>946</v>
      </c>
      <c r="M702" s="61">
        <v>268</v>
      </c>
      <c r="N702" s="41">
        <f t="shared" si="280"/>
        <v>20.8245</v>
      </c>
      <c r="O702" s="41">
        <f t="shared" si="282"/>
        <v>28.329799999999999</v>
      </c>
      <c r="P702" s="3">
        <v>1720</v>
      </c>
      <c r="Q702" s="3">
        <v>1933</v>
      </c>
      <c r="R702" s="3">
        <v>1935</v>
      </c>
      <c r="S702" s="3">
        <v>2279</v>
      </c>
      <c r="T702" s="74">
        <v>2305</v>
      </c>
      <c r="U702" s="74">
        <f t="shared" si="283"/>
        <v>2305</v>
      </c>
      <c r="V702" s="42">
        <f t="shared" si="284"/>
        <v>1</v>
      </c>
      <c r="W702" s="68">
        <v>1119472</v>
      </c>
      <c r="X702" s="69">
        <v>1245308</v>
      </c>
      <c r="Y702" s="8">
        <v>1.6691725984830819</v>
      </c>
      <c r="Z702" s="37">
        <f t="shared" si="285"/>
        <v>1380.9237000000001</v>
      </c>
      <c r="AA702" s="65">
        <f t="shared" si="286"/>
        <v>0</v>
      </c>
      <c r="AB702" s="34">
        <f t="shared" si="287"/>
        <v>0.43202299999999999</v>
      </c>
      <c r="AC702" s="34" t="str">
        <f t="shared" si="288"/>
        <v/>
      </c>
      <c r="AD702" s="65" t="str">
        <f t="shared" si="289"/>
        <v/>
      </c>
      <c r="AE702" s="65">
        <f t="shared" si="290"/>
        <v>1210.7939999999999</v>
      </c>
      <c r="AF702" s="65">
        <f t="shared" si="291"/>
        <v>630</v>
      </c>
      <c r="AG702" s="65">
        <f t="shared" si="307"/>
        <v>0</v>
      </c>
      <c r="AH702" s="34" t="str">
        <f t="shared" si="292"/>
        <v/>
      </c>
      <c r="AI702" s="34" t="str">
        <f t="shared" si="293"/>
        <v/>
      </c>
      <c r="AJ702" s="65" t="str">
        <f t="shared" si="294"/>
        <v/>
      </c>
      <c r="AK702" s="37" t="str">
        <f t="shared" si="295"/>
        <v/>
      </c>
      <c r="AL702" s="14">
        <f t="shared" si="296"/>
        <v>630</v>
      </c>
      <c r="AM702" s="42">
        <f t="shared" si="297"/>
        <v>702.8</v>
      </c>
      <c r="AN702" s="60">
        <f t="shared" si="298"/>
        <v>1120152</v>
      </c>
      <c r="AO702" s="43">
        <f t="shared" si="299"/>
        <v>4.6442910472681925E-2</v>
      </c>
      <c r="AP702" s="66">
        <f t="shared" si="300"/>
        <v>10738.715531135405</v>
      </c>
      <c r="AQ702" s="18">
        <v>0</v>
      </c>
      <c r="AR702" s="66">
        <f t="shared" si="301"/>
        <v>899667</v>
      </c>
      <c r="AS702" s="38">
        <f t="shared" si="302"/>
        <v>22820</v>
      </c>
      <c r="AT702" s="38">
        <f t="shared" si="303"/>
        <v>62265.4</v>
      </c>
      <c r="AU702" s="66">
        <f t="shared" si="304"/>
        <v>866108</v>
      </c>
      <c r="AV702" s="20">
        <f t="shared" si="305"/>
        <v>899667</v>
      </c>
      <c r="AX702" s="65">
        <f t="shared" si="306"/>
        <v>1</v>
      </c>
    </row>
    <row r="703" spans="1:50" ht="15" customHeight="1">
      <c r="A703" s="2">
        <v>72</v>
      </c>
      <c r="B703" s="2">
        <v>300</v>
      </c>
      <c r="C703" s="1" t="s">
        <v>295</v>
      </c>
      <c r="D703" s="35">
        <v>286325</v>
      </c>
      <c r="E703" s="66">
        <v>0</v>
      </c>
      <c r="F703" s="7">
        <v>772</v>
      </c>
      <c r="G703" s="66">
        <v>777</v>
      </c>
      <c r="H703" s="63">
        <v>2.2010000000000001</v>
      </c>
      <c r="I703" s="65">
        <v>153</v>
      </c>
      <c r="J703" s="73">
        <f t="shared" si="281"/>
        <v>0.19689999999999999</v>
      </c>
      <c r="K703" s="65">
        <v>136</v>
      </c>
      <c r="L703" s="65">
        <v>413</v>
      </c>
      <c r="M703" s="61">
        <v>142</v>
      </c>
      <c r="N703" s="41">
        <f t="shared" si="280"/>
        <v>32.9298</v>
      </c>
      <c r="O703" s="41">
        <f t="shared" si="282"/>
        <v>34.382600000000004</v>
      </c>
      <c r="P703" s="3">
        <v>877</v>
      </c>
      <c r="Q703" s="3">
        <v>787</v>
      </c>
      <c r="R703" s="3">
        <v>712</v>
      </c>
      <c r="S703" s="3">
        <v>808</v>
      </c>
      <c r="T703" s="75">
        <v>772</v>
      </c>
      <c r="U703" s="74">
        <f t="shared" si="283"/>
        <v>877</v>
      </c>
      <c r="V703" s="42">
        <f t="shared" si="284"/>
        <v>11.4</v>
      </c>
      <c r="W703" s="68">
        <v>227033</v>
      </c>
      <c r="X703" s="69">
        <v>518038</v>
      </c>
      <c r="Y703" s="8">
        <v>0.88301644640824595</v>
      </c>
      <c r="Z703" s="37">
        <f t="shared" si="285"/>
        <v>874.27589999999998</v>
      </c>
      <c r="AA703" s="65">
        <f t="shared" si="286"/>
        <v>0</v>
      </c>
      <c r="AB703" s="34">
        <f t="shared" si="287"/>
        <v>0.43202299999999999</v>
      </c>
      <c r="AC703" s="34" t="str">
        <f t="shared" si="288"/>
        <v/>
      </c>
      <c r="AD703" s="65" t="str">
        <f t="shared" si="289"/>
        <v/>
      </c>
      <c r="AE703" s="65">
        <f t="shared" si="290"/>
        <v>658.45900000000006</v>
      </c>
      <c r="AF703" s="65">
        <f t="shared" si="291"/>
        <v>630</v>
      </c>
      <c r="AG703" s="65">
        <f t="shared" si="307"/>
        <v>0</v>
      </c>
      <c r="AH703" s="34" t="str">
        <f t="shared" si="292"/>
        <v/>
      </c>
      <c r="AI703" s="34" t="str">
        <f t="shared" si="293"/>
        <v/>
      </c>
      <c r="AJ703" s="65" t="str">
        <f t="shared" si="294"/>
        <v/>
      </c>
      <c r="AK703" s="37" t="str">
        <f t="shared" si="295"/>
        <v/>
      </c>
      <c r="AL703" s="14">
        <f t="shared" si="296"/>
        <v>630</v>
      </c>
      <c r="AM703" s="42">
        <f t="shared" si="297"/>
        <v>702.8</v>
      </c>
      <c r="AN703" s="60">
        <f t="shared" si="298"/>
        <v>447992</v>
      </c>
      <c r="AO703" s="43">
        <f t="shared" si="299"/>
        <v>4.6442910472681925E-2</v>
      </c>
      <c r="AP703" s="66">
        <f t="shared" si="300"/>
        <v>7508.2860073870688</v>
      </c>
      <c r="AQ703" s="18">
        <v>0</v>
      </c>
      <c r="AR703" s="66">
        <f t="shared" si="301"/>
        <v>293833</v>
      </c>
      <c r="AS703" s="38">
        <f t="shared" si="302"/>
        <v>7770</v>
      </c>
      <c r="AT703" s="38">
        <f t="shared" si="303"/>
        <v>25901.9</v>
      </c>
      <c r="AU703" s="66">
        <f t="shared" si="304"/>
        <v>278555</v>
      </c>
      <c r="AV703" s="20">
        <f t="shared" si="305"/>
        <v>293833</v>
      </c>
      <c r="AX703" s="65">
        <f t="shared" si="306"/>
        <v>1</v>
      </c>
    </row>
    <row r="704" spans="1:50" ht="15" customHeight="1">
      <c r="A704" s="2">
        <v>72</v>
      </c>
      <c r="B704" s="2">
        <v>400</v>
      </c>
      <c r="C704" s="1" t="s">
        <v>316</v>
      </c>
      <c r="D704" s="35">
        <v>103535</v>
      </c>
      <c r="E704" s="66">
        <v>0</v>
      </c>
      <c r="F704" s="7">
        <v>559</v>
      </c>
      <c r="G704" s="66">
        <v>567</v>
      </c>
      <c r="H704" s="63">
        <v>2.5659999999999998</v>
      </c>
      <c r="I704" s="65">
        <v>133</v>
      </c>
      <c r="J704" s="73">
        <f t="shared" si="281"/>
        <v>0.2346</v>
      </c>
      <c r="K704" s="65">
        <v>40</v>
      </c>
      <c r="L704" s="65">
        <v>219</v>
      </c>
      <c r="M704" s="61">
        <v>45</v>
      </c>
      <c r="N704" s="41">
        <f t="shared" si="280"/>
        <v>18.264800000000001</v>
      </c>
      <c r="O704" s="41">
        <f t="shared" si="282"/>
        <v>20.547899999999998</v>
      </c>
      <c r="P704" s="3">
        <v>363</v>
      </c>
      <c r="Q704" s="3">
        <v>357</v>
      </c>
      <c r="R704" s="3">
        <v>239</v>
      </c>
      <c r="S704" s="3">
        <v>334</v>
      </c>
      <c r="T704" s="75">
        <v>559</v>
      </c>
      <c r="U704" s="74">
        <f t="shared" si="283"/>
        <v>559</v>
      </c>
      <c r="V704" s="42">
        <f t="shared" si="284"/>
        <v>0</v>
      </c>
      <c r="W704" s="68">
        <v>360436</v>
      </c>
      <c r="X704" s="69">
        <v>588156</v>
      </c>
      <c r="Y704" s="8">
        <v>0.97976361280438362</v>
      </c>
      <c r="Z704" s="37">
        <f t="shared" si="285"/>
        <v>570.54579999999999</v>
      </c>
      <c r="AA704" s="65">
        <f t="shared" si="286"/>
        <v>0</v>
      </c>
      <c r="AB704" s="34">
        <f t="shared" si="287"/>
        <v>0.43202299999999999</v>
      </c>
      <c r="AC704" s="34" t="str">
        <f t="shared" si="288"/>
        <v/>
      </c>
      <c r="AD704" s="65" t="str">
        <f t="shared" si="289"/>
        <v/>
      </c>
      <c r="AE704" s="65">
        <f t="shared" si="290"/>
        <v>581.38900000000001</v>
      </c>
      <c r="AF704" s="65">
        <f t="shared" si="291"/>
        <v>581.38900000000001</v>
      </c>
      <c r="AG704" s="65">
        <f t="shared" si="307"/>
        <v>0</v>
      </c>
      <c r="AH704" s="34" t="str">
        <f t="shared" si="292"/>
        <v/>
      </c>
      <c r="AI704" s="34" t="str">
        <f t="shared" si="293"/>
        <v/>
      </c>
      <c r="AJ704" s="65" t="str">
        <f t="shared" si="294"/>
        <v/>
      </c>
      <c r="AK704" s="37" t="str">
        <f t="shared" si="295"/>
        <v/>
      </c>
      <c r="AL704" s="14">
        <f t="shared" si="296"/>
        <v>581.39</v>
      </c>
      <c r="AM704" s="42">
        <f t="shared" si="297"/>
        <v>648.57000000000005</v>
      </c>
      <c r="AN704" s="60">
        <f t="shared" si="298"/>
        <v>212023</v>
      </c>
      <c r="AO704" s="43">
        <f t="shared" si="299"/>
        <v>4.6442910472681925E-2</v>
      </c>
      <c r="AP704" s="66">
        <f t="shared" si="300"/>
        <v>5038.4984713603171</v>
      </c>
      <c r="AQ704" s="18">
        <v>0</v>
      </c>
      <c r="AR704" s="66">
        <f t="shared" si="301"/>
        <v>108573</v>
      </c>
      <c r="AS704" s="38">
        <f t="shared" si="302"/>
        <v>5670</v>
      </c>
      <c r="AT704" s="38">
        <f t="shared" si="303"/>
        <v>29407.800000000003</v>
      </c>
      <c r="AU704" s="66">
        <f t="shared" si="304"/>
        <v>97865</v>
      </c>
      <c r="AV704" s="20">
        <f t="shared" si="305"/>
        <v>108573</v>
      </c>
      <c r="AX704" s="65">
        <f t="shared" si="306"/>
        <v>1</v>
      </c>
    </row>
    <row r="705" spans="1:50" ht="15" customHeight="1">
      <c r="A705" s="2">
        <v>72</v>
      </c>
      <c r="B705" s="2">
        <v>500</v>
      </c>
      <c r="C705" s="1" t="s">
        <v>351</v>
      </c>
      <c r="D705" s="35">
        <v>309568</v>
      </c>
      <c r="E705" s="66">
        <v>0</v>
      </c>
      <c r="F705" s="7">
        <v>886</v>
      </c>
      <c r="G705" s="66">
        <v>925</v>
      </c>
      <c r="H705" s="63">
        <v>2.3239999999999998</v>
      </c>
      <c r="I705" s="65">
        <v>493</v>
      </c>
      <c r="J705" s="73">
        <f t="shared" si="281"/>
        <v>0.53300000000000003</v>
      </c>
      <c r="K705" s="65">
        <v>133</v>
      </c>
      <c r="L705" s="65">
        <v>401</v>
      </c>
      <c r="M705" s="61">
        <v>79</v>
      </c>
      <c r="N705" s="41">
        <f t="shared" si="280"/>
        <v>33.167099999999998</v>
      </c>
      <c r="O705" s="41">
        <f t="shared" si="282"/>
        <v>19.700699999999998</v>
      </c>
      <c r="P705" s="3">
        <v>730</v>
      </c>
      <c r="Q705" s="3">
        <v>739</v>
      </c>
      <c r="R705" s="3">
        <v>746</v>
      </c>
      <c r="S705" s="3">
        <v>910</v>
      </c>
      <c r="T705" s="75">
        <v>886</v>
      </c>
      <c r="U705" s="74">
        <f t="shared" si="283"/>
        <v>910</v>
      </c>
      <c r="V705" s="42">
        <f t="shared" si="284"/>
        <v>0</v>
      </c>
      <c r="W705" s="68">
        <v>543741</v>
      </c>
      <c r="X705" s="69">
        <v>526015</v>
      </c>
      <c r="Y705" s="8">
        <v>1.0893367073515399</v>
      </c>
      <c r="Z705" s="37">
        <f t="shared" si="285"/>
        <v>813.33900000000006</v>
      </c>
      <c r="AA705" s="65">
        <f t="shared" si="286"/>
        <v>0</v>
      </c>
      <c r="AB705" s="34">
        <f t="shared" si="287"/>
        <v>0.43202299999999999</v>
      </c>
      <c r="AC705" s="34" t="str">
        <f t="shared" si="288"/>
        <v/>
      </c>
      <c r="AD705" s="65" t="str">
        <f t="shared" si="289"/>
        <v/>
      </c>
      <c r="AE705" s="65">
        <f t="shared" si="290"/>
        <v>712.77499999999998</v>
      </c>
      <c r="AF705" s="65">
        <f t="shared" si="291"/>
        <v>630</v>
      </c>
      <c r="AG705" s="65">
        <f t="shared" si="307"/>
        <v>0</v>
      </c>
      <c r="AH705" s="34" t="str">
        <f t="shared" si="292"/>
        <v/>
      </c>
      <c r="AI705" s="34" t="str">
        <f t="shared" si="293"/>
        <v/>
      </c>
      <c r="AJ705" s="65" t="str">
        <f t="shared" si="294"/>
        <v/>
      </c>
      <c r="AK705" s="37" t="str">
        <f t="shared" si="295"/>
        <v/>
      </c>
      <c r="AL705" s="14">
        <f t="shared" si="296"/>
        <v>630</v>
      </c>
      <c r="AM705" s="42">
        <f t="shared" si="297"/>
        <v>702.8</v>
      </c>
      <c r="AN705" s="60">
        <f t="shared" si="298"/>
        <v>415181</v>
      </c>
      <c r="AO705" s="43">
        <f t="shared" si="299"/>
        <v>4.6442910472681925E-2</v>
      </c>
      <c r="AP705" s="66">
        <f t="shared" si="300"/>
        <v>4904.9751037513561</v>
      </c>
      <c r="AQ705" s="18">
        <v>0</v>
      </c>
      <c r="AR705" s="66">
        <f t="shared" si="301"/>
        <v>314473</v>
      </c>
      <c r="AS705" s="38">
        <f t="shared" si="302"/>
        <v>9250</v>
      </c>
      <c r="AT705" s="38">
        <f t="shared" si="303"/>
        <v>26300.75</v>
      </c>
      <c r="AU705" s="66">
        <f t="shared" si="304"/>
        <v>300318</v>
      </c>
      <c r="AV705" s="20">
        <f t="shared" si="305"/>
        <v>314473</v>
      </c>
      <c r="AX705" s="65">
        <f t="shared" si="306"/>
        <v>1</v>
      </c>
    </row>
    <row r="706" spans="1:50" ht="15" customHeight="1">
      <c r="A706" s="2">
        <v>72</v>
      </c>
      <c r="B706" s="2">
        <v>600</v>
      </c>
      <c r="C706" s="1" t="s">
        <v>554</v>
      </c>
      <c r="D706" s="35">
        <v>137644</v>
      </c>
      <c r="E706" s="66">
        <v>0</v>
      </c>
      <c r="F706" s="7">
        <v>456</v>
      </c>
      <c r="G706" s="66">
        <v>446</v>
      </c>
      <c r="H706" s="63">
        <v>2.5489999999999999</v>
      </c>
      <c r="I706" s="65"/>
      <c r="J706" s="73">
        <f t="shared" si="281"/>
        <v>0</v>
      </c>
      <c r="K706" s="65">
        <v>81</v>
      </c>
      <c r="L706" s="65">
        <v>257</v>
      </c>
      <c r="M706" s="61">
        <v>53</v>
      </c>
      <c r="N706" s="41">
        <f t="shared" si="280"/>
        <v>31.517499999999998</v>
      </c>
      <c r="O706" s="41">
        <f t="shared" si="282"/>
        <v>20.622599999999998</v>
      </c>
      <c r="P706" s="3">
        <v>274</v>
      </c>
      <c r="Q706" s="3">
        <v>331</v>
      </c>
      <c r="R706" s="3">
        <v>363</v>
      </c>
      <c r="S706" s="3">
        <v>488</v>
      </c>
      <c r="T706" s="75">
        <v>456</v>
      </c>
      <c r="U706" s="74">
        <f t="shared" si="283"/>
        <v>488</v>
      </c>
      <c r="V706" s="42">
        <f t="shared" si="284"/>
        <v>8.61</v>
      </c>
      <c r="W706" s="68">
        <v>112878</v>
      </c>
      <c r="X706" s="69">
        <v>255129</v>
      </c>
      <c r="Y706" s="8">
        <v>0.69425804289440718</v>
      </c>
      <c r="Z706" s="37">
        <f t="shared" si="285"/>
        <v>656.81629999999996</v>
      </c>
      <c r="AA706" s="65">
        <f t="shared" si="286"/>
        <v>0</v>
      </c>
      <c r="AB706" s="34">
        <f t="shared" si="287"/>
        <v>0.43202299999999999</v>
      </c>
      <c r="AC706" s="34" t="str">
        <f t="shared" si="288"/>
        <v/>
      </c>
      <c r="AD706" s="65" t="str">
        <f t="shared" si="289"/>
        <v/>
      </c>
      <c r="AE706" s="65">
        <f t="shared" si="290"/>
        <v>536.98199999999997</v>
      </c>
      <c r="AF706" s="65">
        <f t="shared" si="291"/>
        <v>536.98199999999997</v>
      </c>
      <c r="AG706" s="65">
        <f t="shared" si="307"/>
        <v>0</v>
      </c>
      <c r="AH706" s="34" t="str">
        <f t="shared" si="292"/>
        <v/>
      </c>
      <c r="AI706" s="34" t="str">
        <f t="shared" si="293"/>
        <v/>
      </c>
      <c r="AJ706" s="65" t="str">
        <f t="shared" si="294"/>
        <v/>
      </c>
      <c r="AK706" s="37" t="str">
        <f t="shared" si="295"/>
        <v/>
      </c>
      <c r="AL706" s="14">
        <f t="shared" si="296"/>
        <v>536.98</v>
      </c>
      <c r="AM706" s="42">
        <f t="shared" si="297"/>
        <v>599.03</v>
      </c>
      <c r="AN706" s="60">
        <f t="shared" si="298"/>
        <v>218401</v>
      </c>
      <c r="AO706" s="43">
        <f t="shared" si="299"/>
        <v>4.6442910472681925E-2</v>
      </c>
      <c r="AP706" s="66">
        <f t="shared" si="300"/>
        <v>3750.5901210423744</v>
      </c>
      <c r="AQ706" s="18">
        <v>0</v>
      </c>
      <c r="AR706" s="66">
        <f t="shared" si="301"/>
        <v>141395</v>
      </c>
      <c r="AS706" s="38">
        <f t="shared" si="302"/>
        <v>4460</v>
      </c>
      <c r="AT706" s="38">
        <f t="shared" si="303"/>
        <v>12756.45</v>
      </c>
      <c r="AU706" s="66">
        <f t="shared" si="304"/>
        <v>133184</v>
      </c>
      <c r="AV706" s="20">
        <f t="shared" si="305"/>
        <v>141395</v>
      </c>
      <c r="AX706" s="65">
        <f t="shared" si="306"/>
        <v>1</v>
      </c>
    </row>
    <row r="707" spans="1:50" ht="15" customHeight="1">
      <c r="A707" s="2">
        <v>72</v>
      </c>
      <c r="B707" s="2">
        <v>700</v>
      </c>
      <c r="C707" s="1" t="s">
        <v>835</v>
      </c>
      <c r="D707" s="35">
        <v>441488</v>
      </c>
      <c r="E707" s="66">
        <v>0</v>
      </c>
      <c r="F707" s="7">
        <v>1399</v>
      </c>
      <c r="G707" s="66">
        <v>1412</v>
      </c>
      <c r="H707" s="63">
        <v>2.35</v>
      </c>
      <c r="I707" s="65">
        <v>512</v>
      </c>
      <c r="J707" s="73">
        <f t="shared" si="281"/>
        <v>0.36259999999999998</v>
      </c>
      <c r="K707" s="65">
        <v>225</v>
      </c>
      <c r="L707" s="65">
        <v>645</v>
      </c>
      <c r="M707" s="61">
        <v>169</v>
      </c>
      <c r="N707" s="41">
        <f t="shared" ref="N707:N770" si="308">ROUND(K707/L707,6)*100</f>
        <v>34.883699999999997</v>
      </c>
      <c r="O707" s="41">
        <f t="shared" si="282"/>
        <v>26.201600000000003</v>
      </c>
      <c r="P707" s="3">
        <v>1391</v>
      </c>
      <c r="Q707" s="3">
        <v>1376</v>
      </c>
      <c r="R707" s="3">
        <v>1279</v>
      </c>
      <c r="S707" s="3">
        <v>1367</v>
      </c>
      <c r="T707" s="74">
        <v>1399</v>
      </c>
      <c r="U707" s="74">
        <f t="shared" si="283"/>
        <v>1399</v>
      </c>
      <c r="V707" s="42">
        <f t="shared" si="284"/>
        <v>0</v>
      </c>
      <c r="W707" s="68">
        <v>931172</v>
      </c>
      <c r="X707" s="69">
        <v>725130</v>
      </c>
      <c r="Y707" s="8">
        <v>1.0609817497223926</v>
      </c>
      <c r="Z707" s="37">
        <f t="shared" si="285"/>
        <v>1318.5900999999999</v>
      </c>
      <c r="AA707" s="65">
        <f t="shared" si="286"/>
        <v>0</v>
      </c>
      <c r="AB707" s="34">
        <f t="shared" si="287"/>
        <v>0.43202299999999999</v>
      </c>
      <c r="AC707" s="34" t="str">
        <f t="shared" si="288"/>
        <v/>
      </c>
      <c r="AD707" s="65" t="str">
        <f t="shared" si="289"/>
        <v/>
      </c>
      <c r="AE707" s="65">
        <f t="shared" si="290"/>
        <v>891.50400000000002</v>
      </c>
      <c r="AF707" s="65">
        <f t="shared" si="291"/>
        <v>630</v>
      </c>
      <c r="AG707" s="65">
        <f t="shared" si="307"/>
        <v>0</v>
      </c>
      <c r="AH707" s="34" t="str">
        <f t="shared" si="292"/>
        <v/>
      </c>
      <c r="AI707" s="34" t="str">
        <f t="shared" si="293"/>
        <v/>
      </c>
      <c r="AJ707" s="65" t="str">
        <f t="shared" si="294"/>
        <v/>
      </c>
      <c r="AK707" s="37" t="str">
        <f t="shared" si="295"/>
        <v/>
      </c>
      <c r="AL707" s="14">
        <f t="shared" si="296"/>
        <v>630</v>
      </c>
      <c r="AM707" s="42">
        <f t="shared" si="297"/>
        <v>702.8</v>
      </c>
      <c r="AN707" s="60">
        <f t="shared" si="298"/>
        <v>590066</v>
      </c>
      <c r="AO707" s="43">
        <f t="shared" si="299"/>
        <v>4.6442910472681925E-2</v>
      </c>
      <c r="AP707" s="66">
        <f t="shared" si="300"/>
        <v>6900.3947522101353</v>
      </c>
      <c r="AQ707" s="18">
        <v>0</v>
      </c>
      <c r="AR707" s="66">
        <f t="shared" si="301"/>
        <v>448388</v>
      </c>
      <c r="AS707" s="38">
        <f t="shared" si="302"/>
        <v>14120</v>
      </c>
      <c r="AT707" s="38">
        <f t="shared" si="303"/>
        <v>36256.5</v>
      </c>
      <c r="AU707" s="66">
        <f t="shared" si="304"/>
        <v>427368</v>
      </c>
      <c r="AV707" s="20">
        <f t="shared" si="305"/>
        <v>448388</v>
      </c>
      <c r="AX707" s="65">
        <f t="shared" si="306"/>
        <v>1</v>
      </c>
    </row>
    <row r="708" spans="1:50" ht="15" customHeight="1">
      <c r="A708" s="2">
        <v>73</v>
      </c>
      <c r="B708" s="2">
        <v>100</v>
      </c>
      <c r="C708" s="1" t="s">
        <v>6</v>
      </c>
      <c r="D708" s="35">
        <v>739436</v>
      </c>
      <c r="E708" s="66">
        <v>0</v>
      </c>
      <c r="F708" s="7">
        <v>2561</v>
      </c>
      <c r="G708" s="66">
        <v>2712</v>
      </c>
      <c r="H708" s="63">
        <v>2.4180000000000001</v>
      </c>
      <c r="I708" s="65">
        <v>1655</v>
      </c>
      <c r="J708" s="73">
        <f t="shared" si="281"/>
        <v>0.61029999999999995</v>
      </c>
      <c r="K708" s="65">
        <v>183</v>
      </c>
      <c r="L708" s="65">
        <v>1020</v>
      </c>
      <c r="M708" s="61">
        <v>198</v>
      </c>
      <c r="N708" s="41">
        <f t="shared" si="308"/>
        <v>17.941199999999998</v>
      </c>
      <c r="O708" s="41">
        <f t="shared" si="282"/>
        <v>19.411799999999999</v>
      </c>
      <c r="P708" s="3">
        <v>1599</v>
      </c>
      <c r="Q708" s="3">
        <v>1569</v>
      </c>
      <c r="R708" s="3">
        <v>1548</v>
      </c>
      <c r="S708" s="3">
        <v>1796</v>
      </c>
      <c r="T708" s="74">
        <v>2561</v>
      </c>
      <c r="U708" s="74">
        <f t="shared" si="283"/>
        <v>2561</v>
      </c>
      <c r="V708" s="42">
        <f t="shared" si="284"/>
        <v>0</v>
      </c>
      <c r="W708" s="68">
        <v>2227924</v>
      </c>
      <c r="X708" s="69">
        <v>892696</v>
      </c>
      <c r="Y708" s="8">
        <v>2.2160523523661113</v>
      </c>
      <c r="Z708" s="37">
        <f t="shared" si="285"/>
        <v>1155.6586</v>
      </c>
      <c r="AA708" s="65">
        <f t="shared" si="286"/>
        <v>0</v>
      </c>
      <c r="AB708" s="34">
        <f t="shared" si="287"/>
        <v>0.43202299999999999</v>
      </c>
      <c r="AC708" s="34">
        <f t="shared" si="288"/>
        <v>0.42399999999999999</v>
      </c>
      <c r="AD708" s="65" t="str">
        <f t="shared" si="289"/>
        <v/>
      </c>
      <c r="AE708" s="65" t="str">
        <f t="shared" si="290"/>
        <v/>
      </c>
      <c r="AF708" s="65" t="str">
        <f t="shared" si="291"/>
        <v/>
      </c>
      <c r="AG708" s="65">
        <f t="shared" si="307"/>
        <v>612.69866428</v>
      </c>
      <c r="AH708" s="34" t="str">
        <f t="shared" si="292"/>
        <v/>
      </c>
      <c r="AI708" s="34">
        <f t="shared" si="293"/>
        <v>622.66423365471996</v>
      </c>
      <c r="AJ708" s="65" t="str">
        <f t="shared" si="294"/>
        <v/>
      </c>
      <c r="AK708" s="37">
        <f t="shared" si="295"/>
        <v>1</v>
      </c>
      <c r="AL708" s="14">
        <f t="shared" si="296"/>
        <v>622.66</v>
      </c>
      <c r="AM708" s="42">
        <f t="shared" si="297"/>
        <v>694.61</v>
      </c>
      <c r="AN708" s="60">
        <f t="shared" si="298"/>
        <v>921268</v>
      </c>
      <c r="AO708" s="43">
        <f t="shared" si="299"/>
        <v>4.6442910472681925E-2</v>
      </c>
      <c r="AP708" s="66">
        <f t="shared" si="300"/>
        <v>8444.807297068699</v>
      </c>
      <c r="AQ708" s="18">
        <v>0</v>
      </c>
      <c r="AR708" s="66">
        <f t="shared" si="301"/>
        <v>747881</v>
      </c>
      <c r="AS708" s="38">
        <f t="shared" si="302"/>
        <v>27120</v>
      </c>
      <c r="AT708" s="38">
        <f t="shared" si="303"/>
        <v>44634.8</v>
      </c>
      <c r="AU708" s="66">
        <f t="shared" si="304"/>
        <v>712316</v>
      </c>
      <c r="AV708" s="20">
        <f t="shared" si="305"/>
        <v>747881</v>
      </c>
      <c r="AX708" s="65">
        <f t="shared" si="306"/>
        <v>1</v>
      </c>
    </row>
    <row r="709" spans="1:50" ht="15" customHeight="1">
      <c r="A709" s="2">
        <v>73</v>
      </c>
      <c r="B709" s="2">
        <v>200</v>
      </c>
      <c r="C709" s="1" t="s">
        <v>33</v>
      </c>
      <c r="D709" s="35">
        <v>310739</v>
      </c>
      <c r="E709" s="66">
        <v>0</v>
      </c>
      <c r="F709" s="7">
        <v>1396</v>
      </c>
      <c r="G709" s="66">
        <v>1639</v>
      </c>
      <c r="H709" s="63">
        <v>2.5139999999999998</v>
      </c>
      <c r="I709" s="65">
        <v>1243</v>
      </c>
      <c r="J709" s="73">
        <f t="shared" si="281"/>
        <v>0.75839999999999996</v>
      </c>
      <c r="K709" s="65">
        <v>70</v>
      </c>
      <c r="L709" s="65">
        <v>644</v>
      </c>
      <c r="M709" s="61">
        <v>100</v>
      </c>
      <c r="N709" s="41">
        <f t="shared" si="308"/>
        <v>10.8696</v>
      </c>
      <c r="O709" s="41">
        <f t="shared" si="282"/>
        <v>15.528</v>
      </c>
      <c r="P709" s="3">
        <v>725</v>
      </c>
      <c r="Q709" s="3">
        <v>804</v>
      </c>
      <c r="R709" s="3">
        <v>970</v>
      </c>
      <c r="S709" s="3">
        <v>1242</v>
      </c>
      <c r="T709" s="74">
        <v>1396</v>
      </c>
      <c r="U709" s="74">
        <f t="shared" si="283"/>
        <v>1396</v>
      </c>
      <c r="V709" s="42">
        <f t="shared" si="284"/>
        <v>0</v>
      </c>
      <c r="W709" s="68">
        <v>1444044</v>
      </c>
      <c r="X709" s="69">
        <v>1170999</v>
      </c>
      <c r="Y709" s="8">
        <v>1.4772624429147934</v>
      </c>
      <c r="Z709" s="37">
        <f t="shared" si="285"/>
        <v>944.99120000000005</v>
      </c>
      <c r="AA709" s="65">
        <f t="shared" si="286"/>
        <v>0</v>
      </c>
      <c r="AB709" s="34">
        <f t="shared" si="287"/>
        <v>0.43202299999999999</v>
      </c>
      <c r="AC709" s="34" t="str">
        <f t="shared" si="288"/>
        <v/>
      </c>
      <c r="AD709" s="65" t="str">
        <f t="shared" si="289"/>
        <v/>
      </c>
      <c r="AE709" s="65">
        <f t="shared" si="290"/>
        <v>974.81299999999999</v>
      </c>
      <c r="AF709" s="65">
        <f t="shared" si="291"/>
        <v>630</v>
      </c>
      <c r="AG709" s="65">
        <f t="shared" si="307"/>
        <v>0</v>
      </c>
      <c r="AH709" s="34" t="str">
        <f t="shared" si="292"/>
        <v/>
      </c>
      <c r="AI709" s="34" t="str">
        <f t="shared" si="293"/>
        <v/>
      </c>
      <c r="AJ709" s="65" t="str">
        <f t="shared" si="294"/>
        <v/>
      </c>
      <c r="AK709" s="37" t="str">
        <f t="shared" si="295"/>
        <v/>
      </c>
      <c r="AL709" s="14">
        <f t="shared" si="296"/>
        <v>630</v>
      </c>
      <c r="AM709" s="42">
        <f t="shared" si="297"/>
        <v>702.8</v>
      </c>
      <c r="AN709" s="60">
        <f t="shared" si="298"/>
        <v>528029</v>
      </c>
      <c r="AO709" s="43">
        <f t="shared" si="299"/>
        <v>4.6442910472681925E-2</v>
      </c>
      <c r="AP709" s="66">
        <f t="shared" si="300"/>
        <v>10091.580016609056</v>
      </c>
      <c r="AQ709" s="18">
        <v>0</v>
      </c>
      <c r="AR709" s="66">
        <f t="shared" si="301"/>
        <v>320831</v>
      </c>
      <c r="AS709" s="38">
        <f t="shared" si="302"/>
        <v>16390</v>
      </c>
      <c r="AT709" s="38">
        <f t="shared" si="303"/>
        <v>58549.950000000004</v>
      </c>
      <c r="AU709" s="66">
        <f t="shared" si="304"/>
        <v>294349</v>
      </c>
      <c r="AV709" s="20">
        <f t="shared" si="305"/>
        <v>320831</v>
      </c>
      <c r="AX709" s="65">
        <f t="shared" si="306"/>
        <v>1</v>
      </c>
    </row>
    <row r="710" spans="1:50" ht="15" customHeight="1">
      <c r="A710" s="2">
        <v>73</v>
      </c>
      <c r="B710" s="2">
        <v>300</v>
      </c>
      <c r="C710" s="1" t="s">
        <v>52</v>
      </c>
      <c r="D710" s="35">
        <v>233692</v>
      </c>
      <c r="E710" s="66">
        <v>0</v>
      </c>
      <c r="F710" s="7">
        <v>740</v>
      </c>
      <c r="G710" s="66">
        <v>762</v>
      </c>
      <c r="H710" s="63">
        <v>2.282</v>
      </c>
      <c r="I710" s="65">
        <v>483</v>
      </c>
      <c r="J710" s="73">
        <f t="shared" si="281"/>
        <v>0.63390000000000002</v>
      </c>
      <c r="K710" s="65">
        <v>127</v>
      </c>
      <c r="L710" s="65">
        <v>430</v>
      </c>
      <c r="M710" s="61">
        <v>142</v>
      </c>
      <c r="N710" s="41">
        <f t="shared" si="308"/>
        <v>29.534899999999997</v>
      </c>
      <c r="O710" s="41">
        <f t="shared" si="282"/>
        <v>33.023299999999999</v>
      </c>
      <c r="P710" s="3">
        <v>713</v>
      </c>
      <c r="Q710" s="3">
        <v>805</v>
      </c>
      <c r="R710" s="3">
        <v>700</v>
      </c>
      <c r="S710" s="3">
        <v>750</v>
      </c>
      <c r="T710" s="75">
        <v>740</v>
      </c>
      <c r="U710" s="74">
        <f t="shared" si="283"/>
        <v>805</v>
      </c>
      <c r="V710" s="42">
        <f t="shared" si="284"/>
        <v>5.34</v>
      </c>
      <c r="W710" s="68">
        <v>408727</v>
      </c>
      <c r="X710" s="69">
        <v>297177</v>
      </c>
      <c r="Y710" s="8">
        <v>1.2154585272209755</v>
      </c>
      <c r="Z710" s="37">
        <f t="shared" si="285"/>
        <v>608.82370000000003</v>
      </c>
      <c r="AA710" s="65">
        <f t="shared" si="286"/>
        <v>0</v>
      </c>
      <c r="AB710" s="34">
        <f t="shared" si="287"/>
        <v>0.43202299999999999</v>
      </c>
      <c r="AC710" s="34" t="str">
        <f t="shared" si="288"/>
        <v/>
      </c>
      <c r="AD710" s="65" t="str">
        <f t="shared" si="289"/>
        <v/>
      </c>
      <c r="AE710" s="65">
        <f t="shared" si="290"/>
        <v>652.95399999999995</v>
      </c>
      <c r="AF710" s="65">
        <f t="shared" si="291"/>
        <v>630</v>
      </c>
      <c r="AG710" s="65">
        <f t="shared" si="307"/>
        <v>0</v>
      </c>
      <c r="AH710" s="34" t="str">
        <f t="shared" si="292"/>
        <v/>
      </c>
      <c r="AI710" s="34" t="str">
        <f t="shared" si="293"/>
        <v/>
      </c>
      <c r="AJ710" s="65" t="str">
        <f t="shared" si="294"/>
        <v/>
      </c>
      <c r="AK710" s="37" t="str">
        <f t="shared" si="295"/>
        <v/>
      </c>
      <c r="AL710" s="14">
        <f t="shared" si="296"/>
        <v>630</v>
      </c>
      <c r="AM710" s="42">
        <f t="shared" si="297"/>
        <v>702.8</v>
      </c>
      <c r="AN710" s="60">
        <f t="shared" si="298"/>
        <v>358954</v>
      </c>
      <c r="AO710" s="43">
        <f t="shared" si="299"/>
        <v>4.6442910472681925E-2</v>
      </c>
      <c r="AP710" s="66">
        <f t="shared" si="300"/>
        <v>5817.5318516290836</v>
      </c>
      <c r="AQ710" s="18">
        <v>0</v>
      </c>
      <c r="AR710" s="66">
        <f t="shared" si="301"/>
        <v>239510</v>
      </c>
      <c r="AS710" s="38">
        <f t="shared" si="302"/>
        <v>7620</v>
      </c>
      <c r="AT710" s="38">
        <f t="shared" si="303"/>
        <v>14858.85</v>
      </c>
      <c r="AU710" s="66">
        <f t="shared" si="304"/>
        <v>226072</v>
      </c>
      <c r="AV710" s="20">
        <f t="shared" si="305"/>
        <v>239510</v>
      </c>
      <c r="AX710" s="65">
        <f t="shared" si="306"/>
        <v>1</v>
      </c>
    </row>
    <row r="711" spans="1:50" ht="15" customHeight="1">
      <c r="A711" s="2">
        <v>73</v>
      </c>
      <c r="B711" s="2">
        <v>400</v>
      </c>
      <c r="C711" s="1" t="s">
        <v>97</v>
      </c>
      <c r="D711" s="35">
        <v>201759</v>
      </c>
      <c r="E711" s="66">
        <v>0</v>
      </c>
      <c r="F711" s="7">
        <v>743</v>
      </c>
      <c r="G711" s="66">
        <v>747</v>
      </c>
      <c r="H711" s="63">
        <v>2.2730000000000001</v>
      </c>
      <c r="I711" s="65">
        <v>297</v>
      </c>
      <c r="J711" s="73">
        <f t="shared" si="281"/>
        <v>0.39760000000000001</v>
      </c>
      <c r="K711" s="65">
        <v>119</v>
      </c>
      <c r="L711" s="65">
        <v>318</v>
      </c>
      <c r="M711" s="61">
        <v>75</v>
      </c>
      <c r="N711" s="41">
        <f t="shared" si="308"/>
        <v>37.421399999999998</v>
      </c>
      <c r="O711" s="41">
        <f t="shared" si="282"/>
        <v>23.584900000000001</v>
      </c>
      <c r="P711" s="3">
        <v>615</v>
      </c>
      <c r="Q711" s="3">
        <v>647</v>
      </c>
      <c r="R711" s="3">
        <v>589</v>
      </c>
      <c r="S711" s="3">
        <v>649</v>
      </c>
      <c r="T711" s="75">
        <v>743</v>
      </c>
      <c r="U711" s="74">
        <f t="shared" si="283"/>
        <v>743</v>
      </c>
      <c r="V711" s="42">
        <f t="shared" si="284"/>
        <v>0</v>
      </c>
      <c r="W711" s="68">
        <v>430117</v>
      </c>
      <c r="X711" s="69">
        <v>368486</v>
      </c>
      <c r="Y711" s="8">
        <v>1.5733339305046974</v>
      </c>
      <c r="Z711" s="37">
        <f t="shared" si="285"/>
        <v>472.24560000000002</v>
      </c>
      <c r="AA711" s="65">
        <f t="shared" si="286"/>
        <v>0</v>
      </c>
      <c r="AB711" s="34">
        <f t="shared" si="287"/>
        <v>0.43202299999999999</v>
      </c>
      <c r="AC711" s="34" t="str">
        <f t="shared" si="288"/>
        <v/>
      </c>
      <c r="AD711" s="65" t="str">
        <f t="shared" si="289"/>
        <v/>
      </c>
      <c r="AE711" s="65">
        <f t="shared" si="290"/>
        <v>647.44899999999996</v>
      </c>
      <c r="AF711" s="65">
        <f t="shared" si="291"/>
        <v>630</v>
      </c>
      <c r="AG711" s="65">
        <f t="shared" si="307"/>
        <v>0</v>
      </c>
      <c r="AH711" s="34" t="str">
        <f t="shared" si="292"/>
        <v/>
      </c>
      <c r="AI711" s="34" t="str">
        <f t="shared" si="293"/>
        <v/>
      </c>
      <c r="AJ711" s="65" t="str">
        <f t="shared" si="294"/>
        <v/>
      </c>
      <c r="AK711" s="37" t="str">
        <f t="shared" si="295"/>
        <v/>
      </c>
      <c r="AL711" s="14">
        <f t="shared" si="296"/>
        <v>630</v>
      </c>
      <c r="AM711" s="42">
        <f t="shared" si="297"/>
        <v>702.8</v>
      </c>
      <c r="AN711" s="60">
        <f t="shared" si="298"/>
        <v>339171</v>
      </c>
      <c r="AO711" s="43">
        <f t="shared" si="299"/>
        <v>4.6442910472681925E-2</v>
      </c>
      <c r="AP711" s="66">
        <f t="shared" si="300"/>
        <v>6381.8132138721685</v>
      </c>
      <c r="AQ711" s="18">
        <v>0</v>
      </c>
      <c r="AR711" s="66">
        <f t="shared" si="301"/>
        <v>208141</v>
      </c>
      <c r="AS711" s="38">
        <f t="shared" si="302"/>
        <v>7470</v>
      </c>
      <c r="AT711" s="38">
        <f t="shared" si="303"/>
        <v>18424.3</v>
      </c>
      <c r="AU711" s="66">
        <f t="shared" si="304"/>
        <v>194289</v>
      </c>
      <c r="AV711" s="20">
        <f t="shared" si="305"/>
        <v>208141</v>
      </c>
      <c r="AX711" s="65">
        <f t="shared" si="306"/>
        <v>1</v>
      </c>
    </row>
    <row r="712" spans="1:50" ht="15" customHeight="1">
      <c r="A712" s="2">
        <v>73</v>
      </c>
      <c r="B712" s="2">
        <v>500</v>
      </c>
      <c r="C712" s="1" t="s">
        <v>157</v>
      </c>
      <c r="D712" s="35">
        <v>701166</v>
      </c>
      <c r="E712" s="66">
        <v>0</v>
      </c>
      <c r="F712" s="7">
        <v>4025</v>
      </c>
      <c r="G712" s="66">
        <v>4201</v>
      </c>
      <c r="H712" s="63">
        <v>2.5259999999999998</v>
      </c>
      <c r="I712" s="65">
        <v>3007</v>
      </c>
      <c r="J712" s="73">
        <f t="shared" si="281"/>
        <v>0.71579999999999999</v>
      </c>
      <c r="K712" s="65">
        <v>217</v>
      </c>
      <c r="L712" s="65">
        <v>1644</v>
      </c>
      <c r="M712" s="61">
        <v>286</v>
      </c>
      <c r="N712" s="41">
        <f t="shared" si="308"/>
        <v>13.1995</v>
      </c>
      <c r="O712" s="41">
        <f t="shared" si="282"/>
        <v>17.396599999999999</v>
      </c>
      <c r="P712" s="3">
        <v>2006</v>
      </c>
      <c r="Q712" s="3">
        <v>2294</v>
      </c>
      <c r="R712" s="3">
        <v>2459</v>
      </c>
      <c r="S712" s="3">
        <v>2975</v>
      </c>
      <c r="T712" s="74">
        <v>4025</v>
      </c>
      <c r="U712" s="74">
        <f t="shared" si="283"/>
        <v>4025</v>
      </c>
      <c r="V712" s="42">
        <f t="shared" si="284"/>
        <v>0</v>
      </c>
      <c r="W712" s="68">
        <v>3702384</v>
      </c>
      <c r="X712" s="69">
        <v>1652549</v>
      </c>
      <c r="Y712" s="8">
        <v>2.6936209743056723</v>
      </c>
      <c r="Z712" s="37">
        <f t="shared" si="285"/>
        <v>1494.2710999999999</v>
      </c>
      <c r="AA712" s="65">
        <f t="shared" si="286"/>
        <v>0</v>
      </c>
      <c r="AB712" s="34">
        <f t="shared" si="287"/>
        <v>0.43202299999999999</v>
      </c>
      <c r="AC712" s="34" t="str">
        <f t="shared" si="288"/>
        <v/>
      </c>
      <c r="AD712" s="65" t="str">
        <f t="shared" si="289"/>
        <v/>
      </c>
      <c r="AE712" s="65" t="str">
        <f t="shared" si="290"/>
        <v/>
      </c>
      <c r="AF712" s="65" t="str">
        <f t="shared" si="291"/>
        <v/>
      </c>
      <c r="AG712" s="65">
        <f t="shared" si="307"/>
        <v>578.61412685000005</v>
      </c>
      <c r="AH712" s="34" t="str">
        <f t="shared" si="292"/>
        <v/>
      </c>
      <c r="AI712" s="34" t="str">
        <f t="shared" si="293"/>
        <v/>
      </c>
      <c r="AJ712" s="65" t="str">
        <f t="shared" si="294"/>
        <v/>
      </c>
      <c r="AK712" s="37" t="str">
        <f t="shared" si="295"/>
        <v/>
      </c>
      <c r="AL712" s="14">
        <f t="shared" si="296"/>
        <v>578.61</v>
      </c>
      <c r="AM712" s="42">
        <f t="shared" si="297"/>
        <v>645.47</v>
      </c>
      <c r="AN712" s="60">
        <f t="shared" si="298"/>
        <v>1112104</v>
      </c>
      <c r="AO712" s="43">
        <f t="shared" si="299"/>
        <v>4.6442910472681925E-2</v>
      </c>
      <c r="AP712" s="66">
        <f t="shared" si="300"/>
        <v>19085.156743822965</v>
      </c>
      <c r="AQ712" s="18">
        <v>0</v>
      </c>
      <c r="AR712" s="66">
        <f t="shared" si="301"/>
        <v>720251</v>
      </c>
      <c r="AS712" s="38">
        <f t="shared" si="302"/>
        <v>42010</v>
      </c>
      <c r="AT712" s="38">
        <f t="shared" si="303"/>
        <v>82627.450000000012</v>
      </c>
      <c r="AU712" s="66">
        <f t="shared" si="304"/>
        <v>659156</v>
      </c>
      <c r="AV712" s="20">
        <f t="shared" si="305"/>
        <v>720251</v>
      </c>
      <c r="AX712" s="65">
        <f t="shared" si="306"/>
        <v>1</v>
      </c>
    </row>
    <row r="713" spans="1:50" ht="15" customHeight="1">
      <c r="A713" s="2">
        <v>73</v>
      </c>
      <c r="B713" s="2">
        <v>800</v>
      </c>
      <c r="C713" s="1" t="s">
        <v>241</v>
      </c>
      <c r="D713" s="35">
        <v>34438</v>
      </c>
      <c r="E713" s="66">
        <v>0</v>
      </c>
      <c r="F713" s="7">
        <v>211</v>
      </c>
      <c r="G713" s="66">
        <v>216</v>
      </c>
      <c r="H713" s="63">
        <v>2.4249999999999998</v>
      </c>
      <c r="I713" s="65">
        <v>81</v>
      </c>
      <c r="J713" s="73">
        <f t="shared" si="281"/>
        <v>0.375</v>
      </c>
      <c r="K713" s="65">
        <v>28</v>
      </c>
      <c r="L713" s="65">
        <v>94</v>
      </c>
      <c r="M713" s="61">
        <v>17</v>
      </c>
      <c r="N713" s="41">
        <f t="shared" si="308"/>
        <v>29.787200000000002</v>
      </c>
      <c r="O713" s="41">
        <f t="shared" si="282"/>
        <v>18.085100000000001</v>
      </c>
      <c r="P713" s="3">
        <v>203</v>
      </c>
      <c r="Q713" s="3">
        <v>214</v>
      </c>
      <c r="R713" s="3">
        <v>205</v>
      </c>
      <c r="S713" s="3">
        <v>166</v>
      </c>
      <c r="T713" s="75">
        <v>211</v>
      </c>
      <c r="U713" s="74">
        <f t="shared" si="283"/>
        <v>214</v>
      </c>
      <c r="V713" s="42">
        <f t="shared" si="284"/>
        <v>0</v>
      </c>
      <c r="W713" s="68">
        <v>123566</v>
      </c>
      <c r="X713" s="69">
        <v>27460</v>
      </c>
      <c r="Y713" s="8">
        <v>0.1674644824609226</v>
      </c>
      <c r="Z713" s="37">
        <f t="shared" si="285"/>
        <v>1259.9686999999999</v>
      </c>
      <c r="AA713" s="65">
        <f t="shared" si="286"/>
        <v>0</v>
      </c>
      <c r="AB713" s="34">
        <f t="shared" si="287"/>
        <v>0.43202299999999999</v>
      </c>
      <c r="AC713" s="34" t="str">
        <f t="shared" si="288"/>
        <v/>
      </c>
      <c r="AD713" s="65" t="str">
        <f t="shared" si="289"/>
        <v/>
      </c>
      <c r="AE713" s="65">
        <f t="shared" si="290"/>
        <v>452.572</v>
      </c>
      <c r="AF713" s="65">
        <f t="shared" si="291"/>
        <v>452.572</v>
      </c>
      <c r="AG713" s="65">
        <f t="shared" si="307"/>
        <v>0</v>
      </c>
      <c r="AH713" s="34" t="str">
        <f t="shared" si="292"/>
        <v/>
      </c>
      <c r="AI713" s="34" t="str">
        <f t="shared" si="293"/>
        <v/>
      </c>
      <c r="AJ713" s="65" t="str">
        <f t="shared" si="294"/>
        <v/>
      </c>
      <c r="AK713" s="37" t="str">
        <f t="shared" si="295"/>
        <v/>
      </c>
      <c r="AL713" s="14">
        <f t="shared" si="296"/>
        <v>452.57</v>
      </c>
      <c r="AM713" s="42">
        <f t="shared" si="297"/>
        <v>504.86</v>
      </c>
      <c r="AN713" s="60">
        <f t="shared" si="298"/>
        <v>55666</v>
      </c>
      <c r="AO713" s="43">
        <f t="shared" si="299"/>
        <v>4.6442910472681925E-2</v>
      </c>
      <c r="AP713" s="66">
        <f t="shared" si="300"/>
        <v>985.89010351409195</v>
      </c>
      <c r="AQ713" s="18">
        <v>0</v>
      </c>
      <c r="AR713" s="66">
        <f t="shared" si="301"/>
        <v>35424</v>
      </c>
      <c r="AS713" s="38">
        <f t="shared" si="302"/>
        <v>2160</v>
      </c>
      <c r="AT713" s="38">
        <f t="shared" si="303"/>
        <v>1373</v>
      </c>
      <c r="AU713" s="66">
        <f t="shared" si="304"/>
        <v>33065</v>
      </c>
      <c r="AV713" s="20">
        <f t="shared" si="305"/>
        <v>35424</v>
      </c>
      <c r="AX713" s="65">
        <f t="shared" si="306"/>
        <v>1</v>
      </c>
    </row>
    <row r="714" spans="1:50" ht="15" customHeight="1">
      <c r="A714" s="2">
        <v>73</v>
      </c>
      <c r="B714" s="2">
        <v>1000</v>
      </c>
      <c r="C714" s="1" t="s">
        <v>280</v>
      </c>
      <c r="D714" s="35">
        <v>121497</v>
      </c>
      <c r="E714" s="66">
        <v>0</v>
      </c>
      <c r="F714" s="7">
        <v>632</v>
      </c>
      <c r="G714" s="66">
        <v>685</v>
      </c>
      <c r="H714" s="63">
        <v>2.3620000000000001</v>
      </c>
      <c r="I714" s="65">
        <v>188</v>
      </c>
      <c r="J714" s="73">
        <f t="shared" si="281"/>
        <v>0.27450000000000002</v>
      </c>
      <c r="K714" s="65">
        <v>58</v>
      </c>
      <c r="L714" s="65">
        <v>326</v>
      </c>
      <c r="M714" s="61">
        <v>91</v>
      </c>
      <c r="N714" s="41">
        <f t="shared" si="308"/>
        <v>17.791399999999999</v>
      </c>
      <c r="O714" s="41">
        <f t="shared" si="282"/>
        <v>27.914099999999998</v>
      </c>
      <c r="P714" s="3">
        <v>593</v>
      </c>
      <c r="Q714" s="3">
        <v>563</v>
      </c>
      <c r="R714" s="3">
        <v>556</v>
      </c>
      <c r="S714" s="3">
        <v>454</v>
      </c>
      <c r="T714" s="75">
        <v>632</v>
      </c>
      <c r="U714" s="74">
        <f t="shared" si="283"/>
        <v>632</v>
      </c>
      <c r="V714" s="42">
        <f t="shared" si="284"/>
        <v>0</v>
      </c>
      <c r="W714" s="68">
        <v>639863</v>
      </c>
      <c r="X714" s="69">
        <v>435874</v>
      </c>
      <c r="Y714" s="8">
        <v>1.1536281249179532</v>
      </c>
      <c r="Z714" s="37">
        <f t="shared" si="285"/>
        <v>547.83690000000001</v>
      </c>
      <c r="AA714" s="65">
        <f t="shared" si="286"/>
        <v>0</v>
      </c>
      <c r="AB714" s="34">
        <f t="shared" si="287"/>
        <v>0.43202299999999999</v>
      </c>
      <c r="AC714" s="34" t="str">
        <f t="shared" si="288"/>
        <v/>
      </c>
      <c r="AD714" s="65" t="str">
        <f t="shared" si="289"/>
        <v/>
      </c>
      <c r="AE714" s="65">
        <f t="shared" si="290"/>
        <v>624.69499999999994</v>
      </c>
      <c r="AF714" s="65">
        <f t="shared" si="291"/>
        <v>624.69499999999994</v>
      </c>
      <c r="AG714" s="65">
        <f t="shared" si="307"/>
        <v>0</v>
      </c>
      <c r="AH714" s="34" t="str">
        <f t="shared" si="292"/>
        <v/>
      </c>
      <c r="AI714" s="34" t="str">
        <f t="shared" si="293"/>
        <v/>
      </c>
      <c r="AJ714" s="65" t="str">
        <f t="shared" si="294"/>
        <v/>
      </c>
      <c r="AK714" s="37" t="str">
        <f t="shared" si="295"/>
        <v/>
      </c>
      <c r="AL714" s="14">
        <f t="shared" si="296"/>
        <v>624.70000000000005</v>
      </c>
      <c r="AM714" s="42">
        <f t="shared" si="297"/>
        <v>696.88</v>
      </c>
      <c r="AN714" s="60">
        <f t="shared" si="298"/>
        <v>200927</v>
      </c>
      <c r="AO714" s="43">
        <f t="shared" si="299"/>
        <v>4.6442910472681925E-2</v>
      </c>
      <c r="AP714" s="66">
        <f t="shared" si="300"/>
        <v>3688.9603788451254</v>
      </c>
      <c r="AQ714" s="18">
        <v>0</v>
      </c>
      <c r="AR714" s="66">
        <f t="shared" si="301"/>
        <v>125186</v>
      </c>
      <c r="AS714" s="38">
        <f t="shared" si="302"/>
        <v>6850</v>
      </c>
      <c r="AT714" s="38">
        <f t="shared" si="303"/>
        <v>21793.7</v>
      </c>
      <c r="AU714" s="66">
        <f t="shared" si="304"/>
        <v>114647</v>
      </c>
      <c r="AV714" s="20">
        <f t="shared" si="305"/>
        <v>125186</v>
      </c>
      <c r="AX714" s="65">
        <f t="shared" si="306"/>
        <v>1</v>
      </c>
    </row>
    <row r="715" spans="1:50" ht="15" customHeight="1">
      <c r="A715" s="2">
        <v>73</v>
      </c>
      <c r="B715" s="2">
        <v>1200</v>
      </c>
      <c r="C715" s="1" t="s">
        <v>319</v>
      </c>
      <c r="D715" s="35">
        <v>39395</v>
      </c>
      <c r="E715" s="66">
        <v>0</v>
      </c>
      <c r="F715" s="7">
        <v>222</v>
      </c>
      <c r="G715" s="66">
        <v>238</v>
      </c>
      <c r="H715" s="63">
        <v>2.3109999999999999</v>
      </c>
      <c r="I715" s="65">
        <v>66</v>
      </c>
      <c r="J715" s="73">
        <f t="shared" si="281"/>
        <v>0.27729999999999999</v>
      </c>
      <c r="K715" s="65">
        <v>32</v>
      </c>
      <c r="L715" s="65">
        <v>108</v>
      </c>
      <c r="M715" s="61">
        <v>30</v>
      </c>
      <c r="N715" s="41">
        <f t="shared" si="308"/>
        <v>29.6296</v>
      </c>
      <c r="O715" s="41">
        <f t="shared" si="282"/>
        <v>27.777800000000003</v>
      </c>
      <c r="P715" s="3">
        <v>244</v>
      </c>
      <c r="Q715" s="3">
        <v>259</v>
      </c>
      <c r="R715" s="3">
        <v>209</v>
      </c>
      <c r="S715" s="3">
        <v>201</v>
      </c>
      <c r="T715" s="75">
        <v>222</v>
      </c>
      <c r="U715" s="74">
        <f t="shared" si="283"/>
        <v>259</v>
      </c>
      <c r="V715" s="42">
        <f t="shared" si="284"/>
        <v>8.11</v>
      </c>
      <c r="W715" s="68">
        <v>109684</v>
      </c>
      <c r="X715" s="69">
        <v>37500</v>
      </c>
      <c r="Y715" s="8">
        <v>0.72121685505878796</v>
      </c>
      <c r="Z715" s="37">
        <f t="shared" si="285"/>
        <v>307.81310000000002</v>
      </c>
      <c r="AA715" s="65">
        <f t="shared" si="286"/>
        <v>0</v>
      </c>
      <c r="AB715" s="34">
        <f t="shared" si="287"/>
        <v>0.43202299999999999</v>
      </c>
      <c r="AC715" s="34" t="str">
        <f t="shared" si="288"/>
        <v/>
      </c>
      <c r="AD715" s="65" t="str">
        <f t="shared" si="289"/>
        <v/>
      </c>
      <c r="AE715" s="65">
        <f t="shared" si="290"/>
        <v>460.64600000000002</v>
      </c>
      <c r="AF715" s="65">
        <f t="shared" si="291"/>
        <v>460.64600000000002</v>
      </c>
      <c r="AG715" s="65">
        <f t="shared" si="307"/>
        <v>0</v>
      </c>
      <c r="AH715" s="34" t="str">
        <f t="shared" si="292"/>
        <v/>
      </c>
      <c r="AI715" s="34" t="str">
        <f t="shared" si="293"/>
        <v/>
      </c>
      <c r="AJ715" s="65" t="str">
        <f t="shared" si="294"/>
        <v/>
      </c>
      <c r="AK715" s="37" t="str">
        <f t="shared" si="295"/>
        <v/>
      </c>
      <c r="AL715" s="14">
        <f t="shared" si="296"/>
        <v>460.65</v>
      </c>
      <c r="AM715" s="42">
        <f t="shared" si="297"/>
        <v>513.88</v>
      </c>
      <c r="AN715" s="60">
        <f t="shared" si="298"/>
        <v>74917</v>
      </c>
      <c r="AO715" s="43">
        <f t="shared" si="299"/>
        <v>4.6442910472681925E-2</v>
      </c>
      <c r="AP715" s="66">
        <f t="shared" si="300"/>
        <v>1649.7450658106075</v>
      </c>
      <c r="AQ715" s="18">
        <v>0</v>
      </c>
      <c r="AR715" s="66">
        <f t="shared" si="301"/>
        <v>41045</v>
      </c>
      <c r="AS715" s="38">
        <f t="shared" si="302"/>
        <v>2380</v>
      </c>
      <c r="AT715" s="38">
        <f t="shared" si="303"/>
        <v>1875</v>
      </c>
      <c r="AU715" s="66">
        <f t="shared" si="304"/>
        <v>37520</v>
      </c>
      <c r="AV715" s="20">
        <f t="shared" si="305"/>
        <v>41045</v>
      </c>
      <c r="AX715" s="65">
        <f t="shared" si="306"/>
        <v>1</v>
      </c>
    </row>
    <row r="716" spans="1:50" ht="15" customHeight="1">
      <c r="A716" s="2">
        <v>73</v>
      </c>
      <c r="B716" s="2">
        <v>1300</v>
      </c>
      <c r="C716" s="1" t="s">
        <v>369</v>
      </c>
      <c r="D716" s="35">
        <v>222051</v>
      </c>
      <c r="E716" s="66">
        <v>0</v>
      </c>
      <c r="F716" s="7">
        <v>708</v>
      </c>
      <c r="G716" s="66">
        <v>717</v>
      </c>
      <c r="H716" s="63">
        <v>2.298</v>
      </c>
      <c r="I716" s="65">
        <v>215</v>
      </c>
      <c r="J716" s="73">
        <f t="shared" ref="J716:J779" si="309">ROUND(I716/G716,4)</f>
        <v>0.2999</v>
      </c>
      <c r="K716" s="65">
        <v>65</v>
      </c>
      <c r="L716" s="65">
        <v>292</v>
      </c>
      <c r="M716" s="61">
        <v>89</v>
      </c>
      <c r="N716" s="41">
        <f t="shared" si="308"/>
        <v>22.260300000000001</v>
      </c>
      <c r="O716" s="41">
        <f t="shared" ref="O716:O779" si="310">ROUND(M716/L716,6)*100</f>
        <v>30.479499999999998</v>
      </c>
      <c r="P716" s="3">
        <v>551</v>
      </c>
      <c r="Q716" s="3">
        <v>635</v>
      </c>
      <c r="R716" s="3">
        <v>561</v>
      </c>
      <c r="S716" s="3">
        <v>736</v>
      </c>
      <c r="T716" s="75">
        <v>708</v>
      </c>
      <c r="U716" s="74">
        <f t="shared" ref="U716:U779" si="311">MAX(P716:T716)</f>
        <v>736</v>
      </c>
      <c r="V716" s="42">
        <f t="shared" ref="V716:V779" si="312">ROUND(IF(100*(1-(G716/U716))&lt;0,0,100*(1-G716/U716)),2)</f>
        <v>2.58</v>
      </c>
      <c r="W716" s="68">
        <v>381596</v>
      </c>
      <c r="X716" s="69">
        <v>235002</v>
      </c>
      <c r="Y716" s="8">
        <v>0.84588229752415844</v>
      </c>
      <c r="Z716" s="37">
        <f t="shared" ref="Z716:Z779" si="313">ROUND(T716/Y716,4)</f>
        <v>836.99590000000001</v>
      </c>
      <c r="AA716" s="65">
        <f t="shared" ref="AA716:AA779" si="314">IF((AND(G716&gt;=10000,Z716&lt;150)),100,IF(AND(G716&lt;10000,Z716&lt;30),200,0))</f>
        <v>0</v>
      </c>
      <c r="AB716" s="34">
        <f t="shared" ref="AB716:AB779" si="315">ROUND(X$11/W$11,6)</f>
        <v>0.43202299999999999</v>
      </c>
      <c r="AC716" s="34" t="str">
        <f t="shared" ref="AC716:AC779" si="316">IF(AND(2500&lt;=G716,G716&lt;3000),(G716-2500)*0.002,"")</f>
        <v/>
      </c>
      <c r="AD716" s="65" t="str">
        <f t="shared" ref="AD716:AD779" si="317">IF(AND(10000&lt;=G716,G716&lt;11000),(11000-G716)*0.001,"")</f>
        <v/>
      </c>
      <c r="AE716" s="65">
        <f t="shared" ref="AE716:AE779" si="318">IF(G716&lt;2500, 410+(0.367*MAX(0,(G716-100))+AA716),"")</f>
        <v>636.43899999999996</v>
      </c>
      <c r="AF716" s="65">
        <f t="shared" ref="AF716:AF779" si="319">IF(AND(AE716&lt;&gt;"",AE716&gt;630+AA716),630+AA716,AE716)</f>
        <v>630</v>
      </c>
      <c r="AG716" s="65">
        <f t="shared" si="307"/>
        <v>0</v>
      </c>
      <c r="AH716" s="34" t="str">
        <f t="shared" ref="AH716:AH779" si="320">IF(G716&gt;=10000,1.15*((4.59*N716)+(0.622*O716)+(169.415*J716)+AA716+307.664),"")</f>
        <v/>
      </c>
      <c r="AI716" s="34" t="str">
        <f t="shared" ref="AI716:AI779" si="321">IF(AND(2500&lt;=G716,G716&lt;3000),(AC716*AG716)+(630*(1-AC716)),"")</f>
        <v/>
      </c>
      <c r="AJ716" s="65" t="str">
        <f t="shared" ref="AJ716:AJ779" si="322">IF(AND(10000&lt;=G716,G716&lt;11000),(AD716*AG716)+(AH716*(1-AD716)),"")</f>
        <v/>
      </c>
      <c r="AK716" s="37" t="str">
        <f t="shared" ref="AK716:AK779" si="323">IF(AND(AC716="",AD716=""),"",1)</f>
        <v/>
      </c>
      <c r="AL716" s="14">
        <f t="shared" ref="AL716:AL779" si="324">ROUND(IF(AK716="",MAX(AF716,AG716,AH716),MAX(AI716,AJ716)),2)</f>
        <v>630</v>
      </c>
      <c r="AM716" s="42">
        <f t="shared" ref="AM716:AM779" si="325">ROUND(AL716*AM$2,2)</f>
        <v>702.8</v>
      </c>
      <c r="AN716" s="60">
        <f t="shared" ref="AN716:AN779" si="326">ROUND(IF((AM716*G716)-(W716*AB716)&lt;0,0,(AM716*G716)-(W716*AB716)),0)</f>
        <v>339049</v>
      </c>
      <c r="AO716" s="43">
        <f t="shared" ref="AO716:AO779" si="327">$AO$11</f>
        <v>4.6442910472681925E-2</v>
      </c>
      <c r="AP716" s="66">
        <f t="shared" ref="AP716:AP779" si="328">(AN716-(D716-E716))*AO716</f>
        <v>5433.7276394828395</v>
      </c>
      <c r="AQ716" s="18">
        <v>0</v>
      </c>
      <c r="AR716" s="66">
        <f t="shared" ref="AR716:AR779" si="329">ROUND(MAX(IF((D716-E716)&lt;AN716,D716-E716+AP716+AQ716,AN716+AQ716),0),0)</f>
        <v>227485</v>
      </c>
      <c r="AS716" s="38">
        <f t="shared" ref="AS716:AS779" si="330">10*G716</f>
        <v>7170</v>
      </c>
      <c r="AT716" s="38">
        <f t="shared" ref="AT716:AT779" si="331">0.05*X716</f>
        <v>11750.1</v>
      </c>
      <c r="AU716" s="66">
        <f t="shared" ref="AU716:AU779" si="332">ROUND(MAX(D716-(IF(AND(E716&gt;0,AQ716=0),E716,0))-MIN(AS716:AT716)),0)</f>
        <v>214881</v>
      </c>
      <c r="AV716" s="20">
        <f t="shared" ref="AV716:AV779" si="333">MAX(AR716,AU716)</f>
        <v>227485</v>
      </c>
      <c r="AX716" s="65">
        <f t="shared" ref="AX716:AX779" si="334">IF(AV716&gt;0,1,0)</f>
        <v>1</v>
      </c>
    </row>
    <row r="717" spans="1:50" ht="15" customHeight="1">
      <c r="A717" s="2">
        <v>73</v>
      </c>
      <c r="B717" s="2">
        <v>1400</v>
      </c>
      <c r="C717" s="1" t="s">
        <v>415</v>
      </c>
      <c r="D717" s="35">
        <v>173559</v>
      </c>
      <c r="E717" s="66">
        <v>0</v>
      </c>
      <c r="F717" s="7">
        <v>762</v>
      </c>
      <c r="G717" s="66">
        <v>795</v>
      </c>
      <c r="H717" s="63">
        <v>2.3980000000000001</v>
      </c>
      <c r="I717" s="65">
        <v>433</v>
      </c>
      <c r="J717" s="73">
        <f t="shared" si="309"/>
        <v>0.54469999999999996</v>
      </c>
      <c r="K717" s="65">
        <v>122</v>
      </c>
      <c r="L717" s="65">
        <v>397</v>
      </c>
      <c r="M717" s="61">
        <v>93</v>
      </c>
      <c r="N717" s="41">
        <f t="shared" si="308"/>
        <v>30.730499999999999</v>
      </c>
      <c r="O717" s="41">
        <f t="shared" si="310"/>
        <v>23.425699999999999</v>
      </c>
      <c r="P717" s="3">
        <v>567</v>
      </c>
      <c r="Q717" s="3">
        <v>651</v>
      </c>
      <c r="R717" s="3">
        <v>690</v>
      </c>
      <c r="S717" s="3">
        <v>635</v>
      </c>
      <c r="T717" s="75">
        <v>762</v>
      </c>
      <c r="U717" s="74">
        <f t="shared" si="311"/>
        <v>762</v>
      </c>
      <c r="V717" s="42">
        <f t="shared" si="312"/>
        <v>0</v>
      </c>
      <c r="W717" s="68">
        <v>607609</v>
      </c>
      <c r="X717" s="69">
        <v>500911</v>
      </c>
      <c r="Y717" s="8">
        <v>1.5134738076006529</v>
      </c>
      <c r="Z717" s="37">
        <f t="shared" si="313"/>
        <v>503.47750000000002</v>
      </c>
      <c r="AA717" s="65">
        <f t="shared" si="314"/>
        <v>0</v>
      </c>
      <c r="AB717" s="34">
        <f t="shared" si="315"/>
        <v>0.43202299999999999</v>
      </c>
      <c r="AC717" s="34" t="str">
        <f t="shared" si="316"/>
        <v/>
      </c>
      <c r="AD717" s="65" t="str">
        <f t="shared" si="317"/>
        <v/>
      </c>
      <c r="AE717" s="65">
        <f t="shared" si="318"/>
        <v>665.06500000000005</v>
      </c>
      <c r="AF717" s="65">
        <f t="shared" si="319"/>
        <v>630</v>
      </c>
      <c r="AG717" s="65">
        <f t="shared" ref="AG717:AG780" si="335">IF((AND(2500&lt;=G717,G717&lt;11000)),1.15*(572.62+(5.026*N717)-(53.768*H717)+(14.022*V717)+AA717),0)</f>
        <v>0</v>
      </c>
      <c r="AH717" s="34" t="str">
        <f t="shared" si="320"/>
        <v/>
      </c>
      <c r="AI717" s="34" t="str">
        <f t="shared" si="321"/>
        <v/>
      </c>
      <c r="AJ717" s="65" t="str">
        <f t="shared" si="322"/>
        <v/>
      </c>
      <c r="AK717" s="37" t="str">
        <f t="shared" si="323"/>
        <v/>
      </c>
      <c r="AL717" s="14">
        <f t="shared" si="324"/>
        <v>630</v>
      </c>
      <c r="AM717" s="42">
        <f t="shared" si="325"/>
        <v>702.8</v>
      </c>
      <c r="AN717" s="60">
        <f t="shared" si="326"/>
        <v>296225</v>
      </c>
      <c r="AO717" s="43">
        <f t="shared" si="327"/>
        <v>4.6442910472681925E-2</v>
      </c>
      <c r="AP717" s="66">
        <f t="shared" si="328"/>
        <v>5696.9660560420007</v>
      </c>
      <c r="AQ717" s="18">
        <v>0</v>
      </c>
      <c r="AR717" s="66">
        <f t="shared" si="329"/>
        <v>179256</v>
      </c>
      <c r="AS717" s="38">
        <f t="shared" si="330"/>
        <v>7950</v>
      </c>
      <c r="AT717" s="38">
        <f t="shared" si="331"/>
        <v>25045.550000000003</v>
      </c>
      <c r="AU717" s="66">
        <f t="shared" si="332"/>
        <v>165609</v>
      </c>
      <c r="AV717" s="20">
        <f t="shared" si="333"/>
        <v>179256</v>
      </c>
      <c r="AX717" s="65">
        <f t="shared" si="334"/>
        <v>1</v>
      </c>
    </row>
    <row r="718" spans="1:50" ht="15" customHeight="1">
      <c r="A718" s="2">
        <v>73</v>
      </c>
      <c r="B718" s="2">
        <v>1500</v>
      </c>
      <c r="C718" s="1" t="s">
        <v>426</v>
      </c>
      <c r="D718" s="35">
        <v>13106</v>
      </c>
      <c r="E718" s="66">
        <v>0</v>
      </c>
      <c r="F718" s="7">
        <v>103</v>
      </c>
      <c r="G718" s="66">
        <v>100</v>
      </c>
      <c r="H718" s="63">
        <v>2.1739999999999999</v>
      </c>
      <c r="I718" s="65">
        <v>103</v>
      </c>
      <c r="J718" s="73">
        <f t="shared" si="309"/>
        <v>1.03</v>
      </c>
      <c r="K718" s="65">
        <v>14</v>
      </c>
      <c r="L718" s="65">
        <v>35</v>
      </c>
      <c r="M718" s="61">
        <v>9</v>
      </c>
      <c r="N718" s="41">
        <f t="shared" si="308"/>
        <v>40</v>
      </c>
      <c r="O718" s="41">
        <f t="shared" si="310"/>
        <v>25.714300000000001</v>
      </c>
      <c r="P718" s="3">
        <v>92</v>
      </c>
      <c r="Q718" s="3">
        <v>90</v>
      </c>
      <c r="R718" s="3">
        <v>90</v>
      </c>
      <c r="S718" s="3">
        <v>90</v>
      </c>
      <c r="T718" s="75">
        <v>103</v>
      </c>
      <c r="U718" s="74">
        <f t="shared" si="311"/>
        <v>103</v>
      </c>
      <c r="V718" s="42">
        <f t="shared" si="312"/>
        <v>2.91</v>
      </c>
      <c r="W718" s="68">
        <v>67350</v>
      </c>
      <c r="X718" s="69">
        <v>20496</v>
      </c>
      <c r="Y718" s="8">
        <v>0.20338086508508921</v>
      </c>
      <c r="Z718" s="37">
        <f t="shared" si="313"/>
        <v>506.43900000000002</v>
      </c>
      <c r="AA718" s="65">
        <f t="shared" si="314"/>
        <v>0</v>
      </c>
      <c r="AB718" s="34">
        <f t="shared" si="315"/>
        <v>0.43202299999999999</v>
      </c>
      <c r="AC718" s="34" t="str">
        <f t="shared" si="316"/>
        <v/>
      </c>
      <c r="AD718" s="65" t="str">
        <f t="shared" si="317"/>
        <v/>
      </c>
      <c r="AE718" s="65">
        <f t="shared" si="318"/>
        <v>410</v>
      </c>
      <c r="AF718" s="65">
        <f t="shared" si="319"/>
        <v>410</v>
      </c>
      <c r="AG718" s="65">
        <f t="shared" si="335"/>
        <v>0</v>
      </c>
      <c r="AH718" s="34" t="str">
        <f t="shared" si="320"/>
        <v/>
      </c>
      <c r="AI718" s="34" t="str">
        <f t="shared" si="321"/>
        <v/>
      </c>
      <c r="AJ718" s="65" t="str">
        <f t="shared" si="322"/>
        <v/>
      </c>
      <c r="AK718" s="37" t="str">
        <f t="shared" si="323"/>
        <v/>
      </c>
      <c r="AL718" s="14">
        <f t="shared" si="324"/>
        <v>410</v>
      </c>
      <c r="AM718" s="42">
        <f t="shared" si="325"/>
        <v>457.38</v>
      </c>
      <c r="AN718" s="60">
        <f t="shared" si="326"/>
        <v>16641</v>
      </c>
      <c r="AO718" s="43">
        <f t="shared" si="327"/>
        <v>4.6442910472681925E-2</v>
      </c>
      <c r="AP718" s="66">
        <f t="shared" si="328"/>
        <v>164.17568852093061</v>
      </c>
      <c r="AQ718" s="18">
        <v>0</v>
      </c>
      <c r="AR718" s="66">
        <f t="shared" si="329"/>
        <v>13270</v>
      </c>
      <c r="AS718" s="38">
        <f t="shared" si="330"/>
        <v>1000</v>
      </c>
      <c r="AT718" s="38">
        <f t="shared" si="331"/>
        <v>1024.8</v>
      </c>
      <c r="AU718" s="66">
        <f t="shared" si="332"/>
        <v>12106</v>
      </c>
      <c r="AV718" s="20">
        <f t="shared" si="333"/>
        <v>13270</v>
      </c>
      <c r="AX718" s="65">
        <f t="shared" si="334"/>
        <v>1</v>
      </c>
    </row>
    <row r="719" spans="1:50" ht="15" customHeight="1">
      <c r="A719" s="2">
        <v>73</v>
      </c>
      <c r="B719" s="2">
        <v>1600</v>
      </c>
      <c r="C719" s="1" t="s">
        <v>507</v>
      </c>
      <c r="D719" s="35">
        <v>25737</v>
      </c>
      <c r="E719" s="66">
        <v>0</v>
      </c>
      <c r="F719" s="7">
        <v>179</v>
      </c>
      <c r="G719" s="66">
        <v>176</v>
      </c>
      <c r="H719" s="63">
        <v>2.5880000000000001</v>
      </c>
      <c r="I719" s="65">
        <v>22</v>
      </c>
      <c r="J719" s="73">
        <f t="shared" si="309"/>
        <v>0.125</v>
      </c>
      <c r="K719" s="65">
        <v>14</v>
      </c>
      <c r="L719" s="65">
        <v>76</v>
      </c>
      <c r="M719" s="61">
        <v>10</v>
      </c>
      <c r="N719" s="41">
        <f t="shared" si="308"/>
        <v>18.421100000000003</v>
      </c>
      <c r="O719" s="41">
        <f t="shared" si="310"/>
        <v>13.1579</v>
      </c>
      <c r="P719" s="3">
        <v>171</v>
      </c>
      <c r="Q719" s="3">
        <v>174</v>
      </c>
      <c r="R719" s="3">
        <v>124</v>
      </c>
      <c r="S719" s="3">
        <v>149</v>
      </c>
      <c r="T719" s="75">
        <v>179</v>
      </c>
      <c r="U719" s="74">
        <f t="shared" si="311"/>
        <v>179</v>
      </c>
      <c r="V719" s="42">
        <f t="shared" si="312"/>
        <v>1.68</v>
      </c>
      <c r="W719" s="68">
        <v>76001</v>
      </c>
      <c r="X719" s="69">
        <v>24996</v>
      </c>
      <c r="Y719" s="8">
        <v>0.5552797928021288</v>
      </c>
      <c r="Z719" s="37">
        <f t="shared" si="313"/>
        <v>322.36</v>
      </c>
      <c r="AA719" s="65">
        <f t="shared" si="314"/>
        <v>0</v>
      </c>
      <c r="AB719" s="34">
        <f t="shared" si="315"/>
        <v>0.43202299999999999</v>
      </c>
      <c r="AC719" s="34" t="str">
        <f t="shared" si="316"/>
        <v/>
      </c>
      <c r="AD719" s="65" t="str">
        <f t="shared" si="317"/>
        <v/>
      </c>
      <c r="AE719" s="65">
        <f t="shared" si="318"/>
        <v>437.892</v>
      </c>
      <c r="AF719" s="65">
        <f t="shared" si="319"/>
        <v>437.892</v>
      </c>
      <c r="AG719" s="65">
        <f t="shared" si="335"/>
        <v>0</v>
      </c>
      <c r="AH719" s="34" t="str">
        <f t="shared" si="320"/>
        <v/>
      </c>
      <c r="AI719" s="34" t="str">
        <f t="shared" si="321"/>
        <v/>
      </c>
      <c r="AJ719" s="65" t="str">
        <f t="shared" si="322"/>
        <v/>
      </c>
      <c r="AK719" s="37" t="str">
        <f t="shared" si="323"/>
        <v/>
      </c>
      <c r="AL719" s="14">
        <f t="shared" si="324"/>
        <v>437.89</v>
      </c>
      <c r="AM719" s="42">
        <f t="shared" si="325"/>
        <v>488.49</v>
      </c>
      <c r="AN719" s="60">
        <f t="shared" si="326"/>
        <v>53140</v>
      </c>
      <c r="AO719" s="43">
        <f t="shared" si="327"/>
        <v>4.6442910472681925E-2</v>
      </c>
      <c r="AP719" s="66">
        <f t="shared" si="328"/>
        <v>1272.6750756829028</v>
      </c>
      <c r="AQ719" s="18">
        <v>0</v>
      </c>
      <c r="AR719" s="66">
        <f t="shared" si="329"/>
        <v>27010</v>
      </c>
      <c r="AS719" s="38">
        <f t="shared" si="330"/>
        <v>1760</v>
      </c>
      <c r="AT719" s="38">
        <f t="shared" si="331"/>
        <v>1249.8000000000002</v>
      </c>
      <c r="AU719" s="66">
        <f t="shared" si="332"/>
        <v>24487</v>
      </c>
      <c r="AV719" s="20">
        <f t="shared" si="333"/>
        <v>27010</v>
      </c>
      <c r="AX719" s="65">
        <f t="shared" si="334"/>
        <v>1</v>
      </c>
    </row>
    <row r="720" spans="1:50" ht="15" customHeight="1">
      <c r="A720" s="2">
        <v>73</v>
      </c>
      <c r="B720" s="2">
        <v>1700</v>
      </c>
      <c r="C720" s="1" t="s">
        <v>508</v>
      </c>
      <c r="D720" s="35">
        <v>909331</v>
      </c>
      <c r="E720" s="66">
        <v>0</v>
      </c>
      <c r="F720" s="7">
        <v>3598</v>
      </c>
      <c r="G720" s="66">
        <v>3666</v>
      </c>
      <c r="H720" s="63">
        <v>2.6920000000000002</v>
      </c>
      <c r="I720" s="65">
        <v>2563</v>
      </c>
      <c r="J720" s="73">
        <f t="shared" si="309"/>
        <v>0.69910000000000005</v>
      </c>
      <c r="K720" s="65">
        <v>284</v>
      </c>
      <c r="L720" s="65">
        <v>1543</v>
      </c>
      <c r="M720" s="61">
        <v>301</v>
      </c>
      <c r="N720" s="41">
        <f t="shared" si="308"/>
        <v>18.4057</v>
      </c>
      <c r="O720" s="41">
        <f t="shared" si="310"/>
        <v>19.5075</v>
      </c>
      <c r="P720" s="3">
        <v>2273</v>
      </c>
      <c r="Q720" s="3">
        <v>2409</v>
      </c>
      <c r="R720" s="3">
        <v>2561</v>
      </c>
      <c r="S720" s="3">
        <v>3091</v>
      </c>
      <c r="T720" s="74">
        <v>3598</v>
      </c>
      <c r="U720" s="74">
        <f t="shared" si="311"/>
        <v>3598</v>
      </c>
      <c r="V720" s="42">
        <f t="shared" si="312"/>
        <v>0</v>
      </c>
      <c r="W720" s="68">
        <v>2288698</v>
      </c>
      <c r="X720" s="69">
        <v>1380011</v>
      </c>
      <c r="Y720" s="8">
        <v>3.3176257959496338</v>
      </c>
      <c r="Z720" s="37">
        <f t="shared" si="313"/>
        <v>1084.5105000000001</v>
      </c>
      <c r="AA720" s="65">
        <f t="shared" si="314"/>
        <v>0</v>
      </c>
      <c r="AB720" s="34">
        <f t="shared" si="315"/>
        <v>0.43202299999999999</v>
      </c>
      <c r="AC720" s="34" t="str">
        <f t="shared" si="316"/>
        <v/>
      </c>
      <c r="AD720" s="65" t="str">
        <f t="shared" si="317"/>
        <v/>
      </c>
      <c r="AE720" s="65" t="str">
        <f t="shared" si="318"/>
        <v/>
      </c>
      <c r="AF720" s="65" t="str">
        <f t="shared" si="319"/>
        <v/>
      </c>
      <c r="AG720" s="65">
        <f t="shared" si="335"/>
        <v>598.44113102999995</v>
      </c>
      <c r="AH720" s="34" t="str">
        <f t="shared" si="320"/>
        <v/>
      </c>
      <c r="AI720" s="34" t="str">
        <f t="shared" si="321"/>
        <v/>
      </c>
      <c r="AJ720" s="65" t="str">
        <f t="shared" si="322"/>
        <v/>
      </c>
      <c r="AK720" s="37" t="str">
        <f t="shared" si="323"/>
        <v/>
      </c>
      <c r="AL720" s="14">
        <f t="shared" si="324"/>
        <v>598.44000000000005</v>
      </c>
      <c r="AM720" s="42">
        <f t="shared" si="325"/>
        <v>667.59</v>
      </c>
      <c r="AN720" s="60">
        <f t="shared" si="326"/>
        <v>1458615</v>
      </c>
      <c r="AO720" s="43">
        <f t="shared" si="327"/>
        <v>4.6442910472681925E-2</v>
      </c>
      <c r="AP720" s="66">
        <f t="shared" si="328"/>
        <v>25510.347636076618</v>
      </c>
      <c r="AQ720" s="18">
        <v>0</v>
      </c>
      <c r="AR720" s="66">
        <f t="shared" si="329"/>
        <v>934841</v>
      </c>
      <c r="AS720" s="38">
        <f t="shared" si="330"/>
        <v>36660</v>
      </c>
      <c r="AT720" s="38">
        <f t="shared" si="331"/>
        <v>69000.55</v>
      </c>
      <c r="AU720" s="66">
        <f t="shared" si="332"/>
        <v>872671</v>
      </c>
      <c r="AV720" s="20">
        <f t="shared" si="333"/>
        <v>934841</v>
      </c>
      <c r="AX720" s="65">
        <f t="shared" si="334"/>
        <v>1</v>
      </c>
    </row>
    <row r="721" spans="1:50" ht="15" customHeight="1">
      <c r="A721" s="2">
        <v>73</v>
      </c>
      <c r="B721" s="2">
        <v>1800</v>
      </c>
      <c r="C721" s="1" t="s">
        <v>559</v>
      </c>
      <c r="D721" s="35">
        <v>77644</v>
      </c>
      <c r="E721" s="66">
        <v>0</v>
      </c>
      <c r="F721" s="7">
        <v>320</v>
      </c>
      <c r="G721" s="66">
        <v>320</v>
      </c>
      <c r="H721" s="63">
        <v>2.516</v>
      </c>
      <c r="I721" s="65">
        <v>67</v>
      </c>
      <c r="J721" s="73">
        <f t="shared" si="309"/>
        <v>0.2094</v>
      </c>
      <c r="K721" s="65">
        <v>51</v>
      </c>
      <c r="L721" s="65">
        <v>135</v>
      </c>
      <c r="M721" s="61">
        <v>27</v>
      </c>
      <c r="N721" s="41">
        <f t="shared" si="308"/>
        <v>37.777799999999999</v>
      </c>
      <c r="O721" s="41">
        <f t="shared" si="310"/>
        <v>20</v>
      </c>
      <c r="P721" s="3">
        <v>307</v>
      </c>
      <c r="Q721" s="3">
        <v>302</v>
      </c>
      <c r="R721" s="3">
        <v>314</v>
      </c>
      <c r="S721" s="3">
        <v>352</v>
      </c>
      <c r="T721" s="75">
        <v>320</v>
      </c>
      <c r="U721" s="74">
        <f t="shared" si="311"/>
        <v>352</v>
      </c>
      <c r="V721" s="42">
        <f t="shared" si="312"/>
        <v>9.09</v>
      </c>
      <c r="W721" s="68">
        <v>165699</v>
      </c>
      <c r="X721" s="69">
        <v>110000</v>
      </c>
      <c r="Y721" s="8">
        <v>0.52451632980538909</v>
      </c>
      <c r="Z721" s="37">
        <f t="shared" si="313"/>
        <v>610.08590000000004</v>
      </c>
      <c r="AA721" s="65">
        <f t="shared" si="314"/>
        <v>0</v>
      </c>
      <c r="AB721" s="34">
        <f t="shared" si="315"/>
        <v>0.43202299999999999</v>
      </c>
      <c r="AC721" s="34" t="str">
        <f t="shared" si="316"/>
        <v/>
      </c>
      <c r="AD721" s="65" t="str">
        <f t="shared" si="317"/>
        <v/>
      </c>
      <c r="AE721" s="65">
        <f t="shared" si="318"/>
        <v>490.74</v>
      </c>
      <c r="AF721" s="65">
        <f t="shared" si="319"/>
        <v>490.74</v>
      </c>
      <c r="AG721" s="65">
        <f t="shared" si="335"/>
        <v>0</v>
      </c>
      <c r="AH721" s="34" t="str">
        <f t="shared" si="320"/>
        <v/>
      </c>
      <c r="AI721" s="34" t="str">
        <f t="shared" si="321"/>
        <v/>
      </c>
      <c r="AJ721" s="65" t="str">
        <f t="shared" si="322"/>
        <v/>
      </c>
      <c r="AK721" s="37" t="str">
        <f t="shared" si="323"/>
        <v/>
      </c>
      <c r="AL721" s="14">
        <f t="shared" si="324"/>
        <v>490.74</v>
      </c>
      <c r="AM721" s="42">
        <f t="shared" si="325"/>
        <v>547.45000000000005</v>
      </c>
      <c r="AN721" s="60">
        <f t="shared" si="326"/>
        <v>103598</v>
      </c>
      <c r="AO721" s="43">
        <f t="shared" si="327"/>
        <v>4.6442910472681925E-2</v>
      </c>
      <c r="AP721" s="66">
        <f t="shared" si="328"/>
        <v>1205.3792984079867</v>
      </c>
      <c r="AQ721" s="18">
        <v>0</v>
      </c>
      <c r="AR721" s="66">
        <f t="shared" si="329"/>
        <v>78849</v>
      </c>
      <c r="AS721" s="38">
        <f t="shared" si="330"/>
        <v>3200</v>
      </c>
      <c r="AT721" s="38">
        <f t="shared" si="331"/>
        <v>5500</v>
      </c>
      <c r="AU721" s="66">
        <f t="shared" si="332"/>
        <v>74444</v>
      </c>
      <c r="AV721" s="20">
        <f t="shared" si="333"/>
        <v>78849</v>
      </c>
      <c r="AX721" s="65">
        <f t="shared" si="334"/>
        <v>1</v>
      </c>
    </row>
    <row r="722" spans="1:50" ht="15" customHeight="1">
      <c r="A722" s="2">
        <v>73</v>
      </c>
      <c r="B722" s="2">
        <v>1900</v>
      </c>
      <c r="C722" s="1" t="s">
        <v>607</v>
      </c>
      <c r="D722" s="35">
        <v>760632</v>
      </c>
      <c r="E722" s="66">
        <v>0</v>
      </c>
      <c r="F722" s="7">
        <v>2432</v>
      </c>
      <c r="G722" s="66">
        <v>2513</v>
      </c>
      <c r="H722" s="63">
        <v>2.206</v>
      </c>
      <c r="I722" s="65">
        <v>1693</v>
      </c>
      <c r="J722" s="73">
        <f t="shared" si="309"/>
        <v>0.67369999999999997</v>
      </c>
      <c r="K722" s="65">
        <v>300</v>
      </c>
      <c r="L722" s="65">
        <v>1153</v>
      </c>
      <c r="M722" s="61">
        <v>258</v>
      </c>
      <c r="N722" s="41">
        <f t="shared" si="308"/>
        <v>26.019100000000002</v>
      </c>
      <c r="O722" s="41">
        <f t="shared" si="310"/>
        <v>22.3764</v>
      </c>
      <c r="P722" s="3">
        <v>1920</v>
      </c>
      <c r="Q722" s="3">
        <v>2140</v>
      </c>
      <c r="R722" s="3">
        <v>2275</v>
      </c>
      <c r="S722" s="3">
        <v>2267</v>
      </c>
      <c r="T722" s="74">
        <v>2432</v>
      </c>
      <c r="U722" s="74">
        <f t="shared" si="311"/>
        <v>2432</v>
      </c>
      <c r="V722" s="42">
        <f t="shared" si="312"/>
        <v>0</v>
      </c>
      <c r="W722" s="68">
        <v>1803326</v>
      </c>
      <c r="X722" s="69">
        <v>695634</v>
      </c>
      <c r="Y722" s="8">
        <v>2.315013814735821</v>
      </c>
      <c r="Z722" s="37">
        <f t="shared" si="313"/>
        <v>1050.5337</v>
      </c>
      <c r="AA722" s="65">
        <f t="shared" si="314"/>
        <v>0</v>
      </c>
      <c r="AB722" s="34">
        <f t="shared" si="315"/>
        <v>0.43202299999999999</v>
      </c>
      <c r="AC722" s="34">
        <f t="shared" si="316"/>
        <v>2.6000000000000002E-2</v>
      </c>
      <c r="AD722" s="65" t="str">
        <f t="shared" si="317"/>
        <v/>
      </c>
      <c r="AE722" s="65" t="str">
        <f t="shared" si="318"/>
        <v/>
      </c>
      <c r="AF722" s="65" t="str">
        <f t="shared" si="319"/>
        <v/>
      </c>
      <c r="AG722" s="65">
        <f t="shared" si="335"/>
        <v>672.49675688999992</v>
      </c>
      <c r="AH722" s="34" t="str">
        <f t="shared" si="320"/>
        <v/>
      </c>
      <c r="AI722" s="34">
        <f t="shared" si="321"/>
        <v>631.10491567914005</v>
      </c>
      <c r="AJ722" s="65" t="str">
        <f t="shared" si="322"/>
        <v/>
      </c>
      <c r="AK722" s="37">
        <f t="shared" si="323"/>
        <v>1</v>
      </c>
      <c r="AL722" s="14">
        <f t="shared" si="324"/>
        <v>631.1</v>
      </c>
      <c r="AM722" s="42">
        <f t="shared" si="325"/>
        <v>704.02</v>
      </c>
      <c r="AN722" s="60">
        <f t="shared" si="326"/>
        <v>990124</v>
      </c>
      <c r="AO722" s="43">
        <f t="shared" si="327"/>
        <v>4.6442910472681925E-2</v>
      </c>
      <c r="AP722" s="66">
        <f t="shared" si="328"/>
        <v>10658.27641019672</v>
      </c>
      <c r="AQ722" s="18">
        <v>0</v>
      </c>
      <c r="AR722" s="66">
        <f t="shared" si="329"/>
        <v>771290</v>
      </c>
      <c r="AS722" s="38">
        <f t="shared" si="330"/>
        <v>25130</v>
      </c>
      <c r="AT722" s="38">
        <f t="shared" si="331"/>
        <v>34781.700000000004</v>
      </c>
      <c r="AU722" s="66">
        <f t="shared" si="332"/>
        <v>735502</v>
      </c>
      <c r="AV722" s="20">
        <f t="shared" si="333"/>
        <v>771290</v>
      </c>
      <c r="AX722" s="65">
        <f t="shared" si="334"/>
        <v>1</v>
      </c>
    </row>
    <row r="723" spans="1:50" ht="15" customHeight="1">
      <c r="A723" s="2">
        <v>73</v>
      </c>
      <c r="B723" s="2">
        <v>2100</v>
      </c>
      <c r="C723" s="1" t="s">
        <v>649</v>
      </c>
      <c r="D723" s="35">
        <v>341461</v>
      </c>
      <c r="E723" s="66">
        <v>0</v>
      </c>
      <c r="F723" s="7">
        <v>1422</v>
      </c>
      <c r="G723" s="66">
        <v>1478</v>
      </c>
      <c r="H723" s="63">
        <v>2.4249999999999998</v>
      </c>
      <c r="I723" s="65">
        <v>355</v>
      </c>
      <c r="J723" s="73">
        <f t="shared" si="309"/>
        <v>0.2402</v>
      </c>
      <c r="K723" s="65">
        <v>112</v>
      </c>
      <c r="L723" s="65">
        <v>652</v>
      </c>
      <c r="M723" s="61">
        <v>114</v>
      </c>
      <c r="N723" s="41">
        <f t="shared" si="308"/>
        <v>17.177899999999998</v>
      </c>
      <c r="O723" s="41">
        <f t="shared" si="310"/>
        <v>17.4847</v>
      </c>
      <c r="P723" s="3">
        <v>866</v>
      </c>
      <c r="Q723" s="3">
        <v>867</v>
      </c>
      <c r="R723" s="3">
        <v>965</v>
      </c>
      <c r="S723" s="3">
        <v>1213</v>
      </c>
      <c r="T723" s="74">
        <v>1422</v>
      </c>
      <c r="U723" s="74">
        <f t="shared" si="311"/>
        <v>1422</v>
      </c>
      <c r="V723" s="42">
        <f t="shared" si="312"/>
        <v>0</v>
      </c>
      <c r="W723" s="68">
        <v>1055226</v>
      </c>
      <c r="X723" s="69">
        <v>688498</v>
      </c>
      <c r="Y723" s="8">
        <v>1.053643877886693</v>
      </c>
      <c r="Z723" s="37">
        <f t="shared" si="313"/>
        <v>1349.6021000000001</v>
      </c>
      <c r="AA723" s="65">
        <f t="shared" si="314"/>
        <v>0</v>
      </c>
      <c r="AB723" s="34">
        <f t="shared" si="315"/>
        <v>0.43202299999999999</v>
      </c>
      <c r="AC723" s="34" t="str">
        <f t="shared" si="316"/>
        <v/>
      </c>
      <c r="AD723" s="65" t="str">
        <f t="shared" si="317"/>
        <v/>
      </c>
      <c r="AE723" s="65">
        <f t="shared" si="318"/>
        <v>915.726</v>
      </c>
      <c r="AF723" s="65">
        <f t="shared" si="319"/>
        <v>630</v>
      </c>
      <c r="AG723" s="65">
        <f t="shared" si="335"/>
        <v>0</v>
      </c>
      <c r="AH723" s="34" t="str">
        <f t="shared" si="320"/>
        <v/>
      </c>
      <c r="AI723" s="34" t="str">
        <f t="shared" si="321"/>
        <v/>
      </c>
      <c r="AJ723" s="65" t="str">
        <f t="shared" si="322"/>
        <v/>
      </c>
      <c r="AK723" s="37" t="str">
        <f t="shared" si="323"/>
        <v/>
      </c>
      <c r="AL723" s="14">
        <f t="shared" si="324"/>
        <v>630</v>
      </c>
      <c r="AM723" s="42">
        <f t="shared" si="325"/>
        <v>702.8</v>
      </c>
      <c r="AN723" s="60">
        <f t="shared" si="326"/>
        <v>582856</v>
      </c>
      <c r="AO723" s="43">
        <f t="shared" si="327"/>
        <v>4.6442910472681925E-2</v>
      </c>
      <c r="AP723" s="66">
        <f t="shared" si="328"/>
        <v>11211.086373553053</v>
      </c>
      <c r="AQ723" s="18">
        <v>0</v>
      </c>
      <c r="AR723" s="66">
        <f t="shared" si="329"/>
        <v>352672</v>
      </c>
      <c r="AS723" s="38">
        <f t="shared" si="330"/>
        <v>14780</v>
      </c>
      <c r="AT723" s="38">
        <f t="shared" si="331"/>
        <v>34424.9</v>
      </c>
      <c r="AU723" s="66">
        <f t="shared" si="332"/>
        <v>326681</v>
      </c>
      <c r="AV723" s="20">
        <f t="shared" si="333"/>
        <v>352672</v>
      </c>
      <c r="AX723" s="65">
        <f t="shared" si="334"/>
        <v>1</v>
      </c>
    </row>
    <row r="724" spans="1:50" ht="15" customHeight="1">
      <c r="A724" s="2">
        <v>73</v>
      </c>
      <c r="B724" s="2">
        <v>2200</v>
      </c>
      <c r="C724" s="1" t="s">
        <v>656</v>
      </c>
      <c r="D724" s="35">
        <v>222165</v>
      </c>
      <c r="E724" s="66">
        <v>0</v>
      </c>
      <c r="F724" s="7">
        <v>2448</v>
      </c>
      <c r="G724" s="66">
        <v>2570</v>
      </c>
      <c r="H724" s="63">
        <v>2.7749999999999999</v>
      </c>
      <c r="I724" s="65">
        <v>406</v>
      </c>
      <c r="J724" s="73">
        <f t="shared" si="309"/>
        <v>0.158</v>
      </c>
      <c r="K724" s="65">
        <v>136</v>
      </c>
      <c r="L724" s="65">
        <v>1163</v>
      </c>
      <c r="M724" s="61">
        <v>281</v>
      </c>
      <c r="N724" s="41">
        <f t="shared" si="308"/>
        <v>11.693899999999999</v>
      </c>
      <c r="O724" s="41">
        <f t="shared" si="310"/>
        <v>24.1617</v>
      </c>
      <c r="P724" s="3">
        <v>367</v>
      </c>
      <c r="Q724" s="3">
        <v>717</v>
      </c>
      <c r="R724" s="3">
        <v>658</v>
      </c>
      <c r="S724" s="3">
        <v>1253</v>
      </c>
      <c r="T724" s="74">
        <v>2448</v>
      </c>
      <c r="U724" s="74">
        <f t="shared" si="311"/>
        <v>2448</v>
      </c>
      <c r="V724" s="42">
        <f t="shared" si="312"/>
        <v>0</v>
      </c>
      <c r="W724" s="68">
        <v>3166970</v>
      </c>
      <c r="X724" s="69">
        <v>1383114</v>
      </c>
      <c r="Y724" s="8">
        <v>30.174743280663847</v>
      </c>
      <c r="Z724" s="37">
        <f t="shared" si="313"/>
        <v>81.127499999999998</v>
      </c>
      <c r="AA724" s="65">
        <f t="shared" si="314"/>
        <v>0</v>
      </c>
      <c r="AB724" s="34">
        <f t="shared" si="315"/>
        <v>0.43202299999999999</v>
      </c>
      <c r="AC724" s="34">
        <f t="shared" si="316"/>
        <v>0.14000000000000001</v>
      </c>
      <c r="AD724" s="65" t="str">
        <f t="shared" si="317"/>
        <v/>
      </c>
      <c r="AE724" s="65" t="str">
        <f t="shared" si="318"/>
        <v/>
      </c>
      <c r="AF724" s="65" t="str">
        <f t="shared" si="319"/>
        <v/>
      </c>
      <c r="AG724" s="65">
        <f t="shared" si="335"/>
        <v>554.51544261000004</v>
      </c>
      <c r="AH724" s="34" t="str">
        <f t="shared" si="320"/>
        <v/>
      </c>
      <c r="AI724" s="34">
        <f t="shared" si="321"/>
        <v>619.43216196539993</v>
      </c>
      <c r="AJ724" s="65" t="str">
        <f t="shared" si="322"/>
        <v/>
      </c>
      <c r="AK724" s="37">
        <f t="shared" si="323"/>
        <v>1</v>
      </c>
      <c r="AL724" s="14">
        <f t="shared" si="324"/>
        <v>619.42999999999995</v>
      </c>
      <c r="AM724" s="42">
        <f t="shared" si="325"/>
        <v>691.01</v>
      </c>
      <c r="AN724" s="60">
        <f t="shared" si="326"/>
        <v>407692</v>
      </c>
      <c r="AO724" s="43">
        <f t="shared" si="327"/>
        <v>4.6442910472681925E-2</v>
      </c>
      <c r="AP724" s="66">
        <f t="shared" si="328"/>
        <v>8616.4138512652589</v>
      </c>
      <c r="AQ724" s="18">
        <v>0</v>
      </c>
      <c r="AR724" s="66">
        <f t="shared" si="329"/>
        <v>230781</v>
      </c>
      <c r="AS724" s="38">
        <f t="shared" si="330"/>
        <v>25700</v>
      </c>
      <c r="AT724" s="38">
        <f t="shared" si="331"/>
        <v>69155.7</v>
      </c>
      <c r="AU724" s="66">
        <f t="shared" si="332"/>
        <v>196465</v>
      </c>
      <c r="AV724" s="20">
        <f t="shared" si="333"/>
        <v>230781</v>
      </c>
      <c r="AX724" s="65">
        <f t="shared" si="334"/>
        <v>1</v>
      </c>
    </row>
    <row r="725" spans="1:50" ht="15" customHeight="1">
      <c r="A725" s="2">
        <v>73</v>
      </c>
      <c r="B725" s="2">
        <v>2300</v>
      </c>
      <c r="C725" s="1" t="s">
        <v>660</v>
      </c>
      <c r="D725" s="35">
        <v>18793</v>
      </c>
      <c r="E725" s="66">
        <v>0</v>
      </c>
      <c r="F725" s="7">
        <v>102</v>
      </c>
      <c r="G725" s="66">
        <v>103</v>
      </c>
      <c r="H725" s="63">
        <v>2.1459999999999999</v>
      </c>
      <c r="I725" s="65"/>
      <c r="J725" s="73">
        <f t="shared" si="309"/>
        <v>0</v>
      </c>
      <c r="K725" s="65">
        <v>20</v>
      </c>
      <c r="L725" s="65">
        <v>48</v>
      </c>
      <c r="M725" s="61">
        <v>10</v>
      </c>
      <c r="N725" s="41">
        <f t="shared" si="308"/>
        <v>41.666699999999999</v>
      </c>
      <c r="O725" s="41">
        <f t="shared" si="310"/>
        <v>20.833299999999998</v>
      </c>
      <c r="P725" s="3">
        <v>195</v>
      </c>
      <c r="Q725" s="3">
        <v>154</v>
      </c>
      <c r="R725" s="3">
        <v>141</v>
      </c>
      <c r="S725" s="3">
        <v>116</v>
      </c>
      <c r="T725" s="75">
        <v>102</v>
      </c>
      <c r="U725" s="74">
        <f t="shared" si="311"/>
        <v>195</v>
      </c>
      <c r="V725" s="42">
        <f t="shared" si="312"/>
        <v>47.18</v>
      </c>
      <c r="W725" s="68">
        <v>55813</v>
      </c>
      <c r="X725" s="69">
        <v>23002</v>
      </c>
      <c r="Y725" s="8">
        <v>0.6391400269035995</v>
      </c>
      <c r="Z725" s="37">
        <f t="shared" si="313"/>
        <v>159.58940000000001</v>
      </c>
      <c r="AA725" s="65">
        <f t="shared" si="314"/>
        <v>0</v>
      </c>
      <c r="AB725" s="34">
        <f t="shared" si="315"/>
        <v>0.43202299999999999</v>
      </c>
      <c r="AC725" s="34" t="str">
        <f t="shared" si="316"/>
        <v/>
      </c>
      <c r="AD725" s="65" t="str">
        <f t="shared" si="317"/>
        <v/>
      </c>
      <c r="AE725" s="65">
        <f t="shared" si="318"/>
        <v>411.101</v>
      </c>
      <c r="AF725" s="65">
        <f t="shared" si="319"/>
        <v>411.101</v>
      </c>
      <c r="AG725" s="65">
        <f t="shared" si="335"/>
        <v>0</v>
      </c>
      <c r="AH725" s="34" t="str">
        <f t="shared" si="320"/>
        <v/>
      </c>
      <c r="AI725" s="34" t="str">
        <f t="shared" si="321"/>
        <v/>
      </c>
      <c r="AJ725" s="65" t="str">
        <f t="shared" si="322"/>
        <v/>
      </c>
      <c r="AK725" s="37" t="str">
        <f t="shared" si="323"/>
        <v/>
      </c>
      <c r="AL725" s="14">
        <f t="shared" si="324"/>
        <v>411.1</v>
      </c>
      <c r="AM725" s="42">
        <f t="shared" si="325"/>
        <v>458.6</v>
      </c>
      <c r="AN725" s="60">
        <f t="shared" si="326"/>
        <v>23123</v>
      </c>
      <c r="AO725" s="43">
        <f t="shared" si="327"/>
        <v>4.6442910472681925E-2</v>
      </c>
      <c r="AP725" s="66">
        <f t="shared" si="328"/>
        <v>201.09780234671274</v>
      </c>
      <c r="AQ725" s="18">
        <v>0</v>
      </c>
      <c r="AR725" s="66">
        <f t="shared" si="329"/>
        <v>18994</v>
      </c>
      <c r="AS725" s="38">
        <f t="shared" si="330"/>
        <v>1030</v>
      </c>
      <c r="AT725" s="38">
        <f t="shared" si="331"/>
        <v>1150.1000000000001</v>
      </c>
      <c r="AU725" s="66">
        <f t="shared" si="332"/>
        <v>17763</v>
      </c>
      <c r="AV725" s="20">
        <f t="shared" si="333"/>
        <v>18994</v>
      </c>
      <c r="AX725" s="65">
        <f t="shared" si="334"/>
        <v>1</v>
      </c>
    </row>
    <row r="726" spans="1:50" ht="15" customHeight="1">
      <c r="A726" s="2">
        <v>73</v>
      </c>
      <c r="B726" s="2">
        <v>2400</v>
      </c>
      <c r="C726" s="1" t="s">
        <v>716</v>
      </c>
      <c r="D726" s="35">
        <v>11958</v>
      </c>
      <c r="E726" s="66">
        <v>0</v>
      </c>
      <c r="F726" s="7">
        <v>86</v>
      </c>
      <c r="G726" s="66">
        <v>90</v>
      </c>
      <c r="H726" s="63">
        <v>2.903</v>
      </c>
      <c r="I726" s="65"/>
      <c r="J726" s="73">
        <f t="shared" si="309"/>
        <v>0</v>
      </c>
      <c r="K726" s="65">
        <v>15</v>
      </c>
      <c r="L726" s="65">
        <v>37</v>
      </c>
      <c r="M726" s="61">
        <v>8</v>
      </c>
      <c r="N726" s="41">
        <f t="shared" si="308"/>
        <v>40.540500000000002</v>
      </c>
      <c r="O726" s="41">
        <f t="shared" si="310"/>
        <v>21.621600000000001</v>
      </c>
      <c r="P726" s="3">
        <v>66</v>
      </c>
      <c r="Q726" s="3">
        <v>78</v>
      </c>
      <c r="R726" s="3">
        <v>81</v>
      </c>
      <c r="S726" s="3">
        <v>90</v>
      </c>
      <c r="T726" s="75">
        <v>86</v>
      </c>
      <c r="U726" s="74">
        <f t="shared" si="311"/>
        <v>90</v>
      </c>
      <c r="V726" s="42">
        <f t="shared" si="312"/>
        <v>0</v>
      </c>
      <c r="W726" s="68">
        <v>38568</v>
      </c>
      <c r="X726" s="69">
        <v>2665</v>
      </c>
      <c r="Y726" s="8">
        <v>0.49093586533991662</v>
      </c>
      <c r="Z726" s="37">
        <f t="shared" si="313"/>
        <v>175.1756</v>
      </c>
      <c r="AA726" s="65">
        <f t="shared" si="314"/>
        <v>0</v>
      </c>
      <c r="AB726" s="34">
        <f t="shared" si="315"/>
        <v>0.43202299999999999</v>
      </c>
      <c r="AC726" s="34" t="str">
        <f t="shared" si="316"/>
        <v/>
      </c>
      <c r="AD726" s="65" t="str">
        <f t="shared" si="317"/>
        <v/>
      </c>
      <c r="AE726" s="65">
        <f t="shared" si="318"/>
        <v>410</v>
      </c>
      <c r="AF726" s="65">
        <f t="shared" si="319"/>
        <v>410</v>
      </c>
      <c r="AG726" s="65">
        <f t="shared" si="335"/>
        <v>0</v>
      </c>
      <c r="AH726" s="34" t="str">
        <f t="shared" si="320"/>
        <v/>
      </c>
      <c r="AI726" s="34" t="str">
        <f t="shared" si="321"/>
        <v/>
      </c>
      <c r="AJ726" s="65" t="str">
        <f t="shared" si="322"/>
        <v/>
      </c>
      <c r="AK726" s="37" t="str">
        <f t="shared" si="323"/>
        <v/>
      </c>
      <c r="AL726" s="14">
        <f t="shared" si="324"/>
        <v>410</v>
      </c>
      <c r="AM726" s="42">
        <f t="shared" si="325"/>
        <v>457.38</v>
      </c>
      <c r="AN726" s="60">
        <f t="shared" si="326"/>
        <v>24502</v>
      </c>
      <c r="AO726" s="43">
        <f t="shared" si="327"/>
        <v>4.6442910472681925E-2</v>
      </c>
      <c r="AP726" s="66">
        <f t="shared" si="328"/>
        <v>582.57986896932209</v>
      </c>
      <c r="AQ726" s="18">
        <v>0</v>
      </c>
      <c r="AR726" s="66">
        <f t="shared" si="329"/>
        <v>12541</v>
      </c>
      <c r="AS726" s="38">
        <f t="shared" si="330"/>
        <v>900</v>
      </c>
      <c r="AT726" s="38">
        <f t="shared" si="331"/>
        <v>133.25</v>
      </c>
      <c r="AU726" s="66">
        <f t="shared" si="332"/>
        <v>11825</v>
      </c>
      <c r="AV726" s="20">
        <f t="shared" si="333"/>
        <v>12541</v>
      </c>
      <c r="AX726" s="65">
        <f t="shared" si="334"/>
        <v>1</v>
      </c>
    </row>
    <row r="727" spans="1:50" ht="15" customHeight="1">
      <c r="A727" s="2">
        <v>73</v>
      </c>
      <c r="B727" s="2">
        <v>2600</v>
      </c>
      <c r="C727" s="1" t="s">
        <v>724</v>
      </c>
      <c r="D727" s="35">
        <v>1129651</v>
      </c>
      <c r="E727" s="66">
        <v>0</v>
      </c>
      <c r="F727" s="7">
        <v>6534</v>
      </c>
      <c r="G727" s="66">
        <v>7318</v>
      </c>
      <c r="H727" s="63">
        <v>2.64</v>
      </c>
      <c r="I727" s="65">
        <v>2185</v>
      </c>
      <c r="J727" s="73">
        <f t="shared" si="309"/>
        <v>0.29859999999999998</v>
      </c>
      <c r="K727" s="65">
        <v>118</v>
      </c>
      <c r="L727" s="65">
        <v>1948</v>
      </c>
      <c r="M727" s="61">
        <v>385</v>
      </c>
      <c r="N727" s="41">
        <f t="shared" si="308"/>
        <v>6.0575000000000001</v>
      </c>
      <c r="O727" s="41">
        <f t="shared" si="310"/>
        <v>19.7639</v>
      </c>
      <c r="P727" s="3">
        <v>1786</v>
      </c>
      <c r="Q727" s="3">
        <v>2994</v>
      </c>
      <c r="R727" s="3">
        <v>3294</v>
      </c>
      <c r="S727" s="3">
        <v>4681</v>
      </c>
      <c r="T727" s="74">
        <v>6534</v>
      </c>
      <c r="U727" s="74">
        <f t="shared" si="311"/>
        <v>6534</v>
      </c>
      <c r="V727" s="42">
        <f t="shared" si="312"/>
        <v>0</v>
      </c>
      <c r="W727" s="68">
        <v>4005612</v>
      </c>
      <c r="X727" s="69">
        <v>2343316</v>
      </c>
      <c r="Y727" s="8">
        <v>3.8894794107154165</v>
      </c>
      <c r="Z727" s="37">
        <f t="shared" si="313"/>
        <v>1679.9163000000001</v>
      </c>
      <c r="AA727" s="65">
        <f t="shared" si="314"/>
        <v>0</v>
      </c>
      <c r="AB727" s="34">
        <f t="shared" si="315"/>
        <v>0.43202299999999999</v>
      </c>
      <c r="AC727" s="34" t="str">
        <f t="shared" si="316"/>
        <v/>
      </c>
      <c r="AD727" s="65" t="str">
        <f t="shared" si="317"/>
        <v/>
      </c>
      <c r="AE727" s="65" t="str">
        <f t="shared" si="318"/>
        <v/>
      </c>
      <c r="AF727" s="65" t="str">
        <f t="shared" si="319"/>
        <v/>
      </c>
      <c r="AG727" s="65">
        <f t="shared" si="335"/>
        <v>530.28509624999992</v>
      </c>
      <c r="AH727" s="34" t="str">
        <f t="shared" si="320"/>
        <v/>
      </c>
      <c r="AI727" s="34" t="str">
        <f t="shared" si="321"/>
        <v/>
      </c>
      <c r="AJ727" s="65" t="str">
        <f t="shared" si="322"/>
        <v/>
      </c>
      <c r="AK727" s="37" t="str">
        <f t="shared" si="323"/>
        <v/>
      </c>
      <c r="AL727" s="14">
        <f t="shared" si="324"/>
        <v>530.29</v>
      </c>
      <c r="AM727" s="42">
        <f t="shared" si="325"/>
        <v>591.57000000000005</v>
      </c>
      <c r="AN727" s="60">
        <f t="shared" si="326"/>
        <v>2598593</v>
      </c>
      <c r="AO727" s="43">
        <f t="shared" si="327"/>
        <v>4.6442910472681925E-2</v>
      </c>
      <c r="AP727" s="66">
        <f t="shared" si="328"/>
        <v>68221.941795562336</v>
      </c>
      <c r="AQ727" s="18">
        <v>0</v>
      </c>
      <c r="AR727" s="66">
        <f t="shared" si="329"/>
        <v>1197873</v>
      </c>
      <c r="AS727" s="38">
        <f t="shared" si="330"/>
        <v>73180</v>
      </c>
      <c r="AT727" s="38">
        <f t="shared" si="331"/>
        <v>117165.8</v>
      </c>
      <c r="AU727" s="66">
        <f t="shared" si="332"/>
        <v>1056471</v>
      </c>
      <c r="AV727" s="20">
        <f t="shared" si="333"/>
        <v>1197873</v>
      </c>
      <c r="AX727" s="65">
        <f t="shared" si="334"/>
        <v>1</v>
      </c>
    </row>
    <row r="728" spans="1:50" ht="15" customHeight="1">
      <c r="A728" s="2">
        <v>73</v>
      </c>
      <c r="B728" s="2">
        <v>2700</v>
      </c>
      <c r="C728" s="1" t="s">
        <v>726</v>
      </c>
      <c r="D728" s="35">
        <v>51355</v>
      </c>
      <c r="E728" s="66">
        <v>0</v>
      </c>
      <c r="F728" s="7">
        <v>308</v>
      </c>
      <c r="G728" s="66">
        <v>341</v>
      </c>
      <c r="H728" s="63">
        <v>2.5640000000000001</v>
      </c>
      <c r="I728" s="65">
        <v>203</v>
      </c>
      <c r="J728" s="73">
        <f t="shared" si="309"/>
        <v>0.59530000000000005</v>
      </c>
      <c r="K728" s="65">
        <v>22</v>
      </c>
      <c r="L728" s="65">
        <v>127</v>
      </c>
      <c r="M728" s="61">
        <v>38</v>
      </c>
      <c r="N728" s="41">
        <f t="shared" si="308"/>
        <v>17.322800000000001</v>
      </c>
      <c r="O728" s="41">
        <f t="shared" si="310"/>
        <v>29.921300000000002</v>
      </c>
      <c r="P728" s="3">
        <v>188</v>
      </c>
      <c r="Q728" s="3">
        <v>220</v>
      </c>
      <c r="R728" s="3">
        <v>274</v>
      </c>
      <c r="S728" s="3">
        <v>278</v>
      </c>
      <c r="T728" s="75">
        <v>308</v>
      </c>
      <c r="U728" s="74">
        <f t="shared" si="311"/>
        <v>308</v>
      </c>
      <c r="V728" s="42">
        <f t="shared" si="312"/>
        <v>0</v>
      </c>
      <c r="W728" s="68">
        <v>293513</v>
      </c>
      <c r="X728" s="69">
        <v>152509</v>
      </c>
      <c r="Y728" s="8">
        <v>0.86084800392897576</v>
      </c>
      <c r="Z728" s="37">
        <f t="shared" si="313"/>
        <v>357.7867</v>
      </c>
      <c r="AA728" s="65">
        <f t="shared" si="314"/>
        <v>0</v>
      </c>
      <c r="AB728" s="34">
        <f t="shared" si="315"/>
        <v>0.43202299999999999</v>
      </c>
      <c r="AC728" s="34" t="str">
        <f t="shared" si="316"/>
        <v/>
      </c>
      <c r="AD728" s="65" t="str">
        <f t="shared" si="317"/>
        <v/>
      </c>
      <c r="AE728" s="65">
        <f t="shared" si="318"/>
        <v>498.447</v>
      </c>
      <c r="AF728" s="65">
        <f t="shared" si="319"/>
        <v>498.447</v>
      </c>
      <c r="AG728" s="65">
        <f t="shared" si="335"/>
        <v>0</v>
      </c>
      <c r="AH728" s="34" t="str">
        <f t="shared" si="320"/>
        <v/>
      </c>
      <c r="AI728" s="34" t="str">
        <f t="shared" si="321"/>
        <v/>
      </c>
      <c r="AJ728" s="65" t="str">
        <f t="shared" si="322"/>
        <v/>
      </c>
      <c r="AK728" s="37" t="str">
        <f t="shared" si="323"/>
        <v/>
      </c>
      <c r="AL728" s="14">
        <f t="shared" si="324"/>
        <v>498.45</v>
      </c>
      <c r="AM728" s="42">
        <f t="shared" si="325"/>
        <v>556.04999999999995</v>
      </c>
      <c r="AN728" s="60">
        <f t="shared" si="326"/>
        <v>62809</v>
      </c>
      <c r="AO728" s="43">
        <f t="shared" si="327"/>
        <v>4.6442910472681925E-2</v>
      </c>
      <c r="AP728" s="66">
        <f t="shared" si="328"/>
        <v>531.95709655409883</v>
      </c>
      <c r="AQ728" s="18">
        <v>0</v>
      </c>
      <c r="AR728" s="66">
        <f t="shared" si="329"/>
        <v>51887</v>
      </c>
      <c r="AS728" s="38">
        <f t="shared" si="330"/>
        <v>3410</v>
      </c>
      <c r="AT728" s="38">
        <f t="shared" si="331"/>
        <v>7625.4500000000007</v>
      </c>
      <c r="AU728" s="66">
        <f t="shared" si="332"/>
        <v>47945</v>
      </c>
      <c r="AV728" s="20">
        <f t="shared" si="333"/>
        <v>51887</v>
      </c>
      <c r="AX728" s="65">
        <f t="shared" si="334"/>
        <v>1</v>
      </c>
    </row>
    <row r="729" spans="1:50" ht="15" customHeight="1">
      <c r="A729" s="2">
        <v>73</v>
      </c>
      <c r="B729" s="2">
        <v>2800</v>
      </c>
      <c r="C729" s="1" t="s">
        <v>732</v>
      </c>
      <c r="D729" s="35">
        <v>437</v>
      </c>
      <c r="E729" s="66">
        <v>0</v>
      </c>
      <c r="F729" s="7">
        <v>68</v>
      </c>
      <c r="G729" s="66">
        <v>72</v>
      </c>
      <c r="H729" s="63">
        <v>2.4</v>
      </c>
      <c r="I729" s="65"/>
      <c r="J729" s="73">
        <f t="shared" si="309"/>
        <v>0</v>
      </c>
      <c r="K729" s="65">
        <v>3</v>
      </c>
      <c r="L729" s="65">
        <v>24</v>
      </c>
      <c r="M729" s="61">
        <v>8</v>
      </c>
      <c r="N729" s="41">
        <f t="shared" si="308"/>
        <v>12.5</v>
      </c>
      <c r="O729" s="41">
        <f t="shared" si="310"/>
        <v>33.333300000000001</v>
      </c>
      <c r="P729" s="3">
        <v>93</v>
      </c>
      <c r="Q729" s="3">
        <v>77</v>
      </c>
      <c r="R729" s="3">
        <v>75</v>
      </c>
      <c r="S729" s="3">
        <v>44</v>
      </c>
      <c r="T729" s="75">
        <v>68</v>
      </c>
      <c r="U729" s="74">
        <f t="shared" si="311"/>
        <v>93</v>
      </c>
      <c r="V729" s="42">
        <f t="shared" si="312"/>
        <v>22.58</v>
      </c>
      <c r="W729" s="68">
        <v>68590</v>
      </c>
      <c r="X729" s="69">
        <v>20207</v>
      </c>
      <c r="Y729" s="8">
        <v>0.38764928640596019</v>
      </c>
      <c r="Z729" s="37">
        <f t="shared" si="313"/>
        <v>175.41630000000001</v>
      </c>
      <c r="AA729" s="65">
        <f t="shared" si="314"/>
        <v>0</v>
      </c>
      <c r="AB729" s="34">
        <f t="shared" si="315"/>
        <v>0.43202299999999999</v>
      </c>
      <c r="AC729" s="34" t="str">
        <f t="shared" si="316"/>
        <v/>
      </c>
      <c r="AD729" s="65" t="str">
        <f t="shared" si="317"/>
        <v/>
      </c>
      <c r="AE729" s="65">
        <f t="shared" si="318"/>
        <v>410</v>
      </c>
      <c r="AF729" s="65">
        <f t="shared" si="319"/>
        <v>410</v>
      </c>
      <c r="AG729" s="65">
        <f t="shared" si="335"/>
        <v>0</v>
      </c>
      <c r="AH729" s="34" t="str">
        <f t="shared" si="320"/>
        <v/>
      </c>
      <c r="AI729" s="34" t="str">
        <f t="shared" si="321"/>
        <v/>
      </c>
      <c r="AJ729" s="65" t="str">
        <f t="shared" si="322"/>
        <v/>
      </c>
      <c r="AK729" s="37" t="str">
        <f t="shared" si="323"/>
        <v/>
      </c>
      <c r="AL729" s="14">
        <f t="shared" si="324"/>
        <v>410</v>
      </c>
      <c r="AM729" s="42">
        <f t="shared" si="325"/>
        <v>457.38</v>
      </c>
      <c r="AN729" s="60">
        <f t="shared" si="326"/>
        <v>3299</v>
      </c>
      <c r="AO729" s="43">
        <f t="shared" si="327"/>
        <v>4.6442910472681925E-2</v>
      </c>
      <c r="AP729" s="66">
        <f t="shared" si="328"/>
        <v>132.91960977281568</v>
      </c>
      <c r="AQ729" s="18">
        <v>0</v>
      </c>
      <c r="AR729" s="66">
        <f t="shared" si="329"/>
        <v>570</v>
      </c>
      <c r="AS729" s="38">
        <f t="shared" si="330"/>
        <v>720</v>
      </c>
      <c r="AT729" s="38">
        <f t="shared" si="331"/>
        <v>1010.35</v>
      </c>
      <c r="AU729" s="66">
        <f t="shared" si="332"/>
        <v>-283</v>
      </c>
      <c r="AV729" s="20">
        <f t="shared" si="333"/>
        <v>570</v>
      </c>
      <c r="AX729" s="65">
        <f t="shared" si="334"/>
        <v>1</v>
      </c>
    </row>
    <row r="730" spans="1:50" ht="15" customHeight="1">
      <c r="A730" s="2">
        <v>73</v>
      </c>
      <c r="B730" s="2">
        <v>2900</v>
      </c>
      <c r="C730" s="1" t="s">
        <v>733</v>
      </c>
      <c r="D730" s="35">
        <v>183105</v>
      </c>
      <c r="E730" s="66">
        <v>0</v>
      </c>
      <c r="F730" s="7">
        <v>851</v>
      </c>
      <c r="G730" s="66">
        <v>881</v>
      </c>
      <c r="H730" s="63">
        <v>2.806</v>
      </c>
      <c r="I730" s="65">
        <v>137</v>
      </c>
      <c r="J730" s="73">
        <f t="shared" si="309"/>
        <v>0.1555</v>
      </c>
      <c r="K730" s="65">
        <v>37</v>
      </c>
      <c r="L730" s="65">
        <v>329</v>
      </c>
      <c r="M730" s="61">
        <v>36</v>
      </c>
      <c r="N730" s="41">
        <f t="shared" si="308"/>
        <v>11.2462</v>
      </c>
      <c r="O730" s="41">
        <f t="shared" si="310"/>
        <v>10.9422</v>
      </c>
      <c r="P730" s="3">
        <v>331</v>
      </c>
      <c r="Q730" s="3">
        <v>453</v>
      </c>
      <c r="R730" s="3">
        <v>607</v>
      </c>
      <c r="S730" s="3">
        <v>860</v>
      </c>
      <c r="T730" s="75">
        <v>851</v>
      </c>
      <c r="U730" s="74">
        <f t="shared" si="311"/>
        <v>860</v>
      </c>
      <c r="V730" s="42">
        <f t="shared" si="312"/>
        <v>0</v>
      </c>
      <c r="W730" s="68">
        <v>595995</v>
      </c>
      <c r="X730" s="69">
        <v>225556</v>
      </c>
      <c r="Y730" s="8">
        <v>3.6811630015274202</v>
      </c>
      <c r="Z730" s="37">
        <f t="shared" si="313"/>
        <v>231.17689999999999</v>
      </c>
      <c r="AA730" s="65">
        <f t="shared" si="314"/>
        <v>0</v>
      </c>
      <c r="AB730" s="34">
        <f t="shared" si="315"/>
        <v>0.43202299999999999</v>
      </c>
      <c r="AC730" s="34" t="str">
        <f t="shared" si="316"/>
        <v/>
      </c>
      <c r="AD730" s="65" t="str">
        <f t="shared" si="317"/>
        <v/>
      </c>
      <c r="AE730" s="65">
        <f t="shared" si="318"/>
        <v>696.62699999999995</v>
      </c>
      <c r="AF730" s="65">
        <f t="shared" si="319"/>
        <v>630</v>
      </c>
      <c r="AG730" s="65">
        <f t="shared" si="335"/>
        <v>0</v>
      </c>
      <c r="AH730" s="34" t="str">
        <f t="shared" si="320"/>
        <v/>
      </c>
      <c r="AI730" s="34" t="str">
        <f t="shared" si="321"/>
        <v/>
      </c>
      <c r="AJ730" s="65" t="str">
        <f t="shared" si="322"/>
        <v/>
      </c>
      <c r="AK730" s="37" t="str">
        <f t="shared" si="323"/>
        <v/>
      </c>
      <c r="AL730" s="14">
        <f t="shared" si="324"/>
        <v>630</v>
      </c>
      <c r="AM730" s="42">
        <f t="shared" si="325"/>
        <v>702.8</v>
      </c>
      <c r="AN730" s="60">
        <f t="shared" si="326"/>
        <v>361683</v>
      </c>
      <c r="AO730" s="43">
        <f t="shared" si="327"/>
        <v>4.6442910472681925E-2</v>
      </c>
      <c r="AP730" s="66">
        <f t="shared" si="328"/>
        <v>8293.6820663905928</v>
      </c>
      <c r="AQ730" s="18">
        <v>0</v>
      </c>
      <c r="AR730" s="66">
        <f t="shared" si="329"/>
        <v>191399</v>
      </c>
      <c r="AS730" s="38">
        <f t="shared" si="330"/>
        <v>8810</v>
      </c>
      <c r="AT730" s="38">
        <f t="shared" si="331"/>
        <v>11277.800000000001</v>
      </c>
      <c r="AU730" s="66">
        <f t="shared" si="332"/>
        <v>174295</v>
      </c>
      <c r="AV730" s="20">
        <f t="shared" si="333"/>
        <v>191399</v>
      </c>
      <c r="AX730" s="65">
        <f t="shared" si="334"/>
        <v>1</v>
      </c>
    </row>
    <row r="731" spans="1:50" ht="15" customHeight="1">
      <c r="A731" s="2">
        <v>73</v>
      </c>
      <c r="B731" s="2">
        <v>3100</v>
      </c>
      <c r="C731" s="1" t="s">
        <v>684</v>
      </c>
      <c r="D731" s="35">
        <v>1184604</v>
      </c>
      <c r="E731" s="66">
        <v>0</v>
      </c>
      <c r="F731" s="7">
        <v>4317</v>
      </c>
      <c r="G731" s="66">
        <v>4554</v>
      </c>
      <c r="H731" s="63">
        <v>2.2909999999999999</v>
      </c>
      <c r="I731" s="65">
        <v>3029</v>
      </c>
      <c r="J731" s="73">
        <f t="shared" si="309"/>
        <v>0.66510000000000002</v>
      </c>
      <c r="K731" s="65">
        <v>489</v>
      </c>
      <c r="L731" s="65">
        <v>1853</v>
      </c>
      <c r="M731" s="61">
        <v>478</v>
      </c>
      <c r="N731" s="41">
        <f t="shared" si="308"/>
        <v>26.389600000000002</v>
      </c>
      <c r="O731" s="41">
        <f t="shared" si="310"/>
        <v>25.796000000000003</v>
      </c>
      <c r="P731" s="3">
        <v>3750</v>
      </c>
      <c r="Q731" s="3">
        <v>3709</v>
      </c>
      <c r="R731" s="3">
        <v>3581</v>
      </c>
      <c r="S731" s="3">
        <v>3930</v>
      </c>
      <c r="T731" s="74">
        <v>4317</v>
      </c>
      <c r="U731" s="74">
        <f t="shared" si="311"/>
        <v>4317</v>
      </c>
      <c r="V731" s="42">
        <f t="shared" si="312"/>
        <v>0</v>
      </c>
      <c r="W731" s="68">
        <v>3862950</v>
      </c>
      <c r="X731" s="69">
        <v>1834934</v>
      </c>
      <c r="Y731" s="8">
        <v>4.2473752774144131</v>
      </c>
      <c r="Z731" s="37">
        <f t="shared" si="313"/>
        <v>1016.3924</v>
      </c>
      <c r="AA731" s="65">
        <f t="shared" si="314"/>
        <v>0</v>
      </c>
      <c r="AB731" s="34">
        <f t="shared" si="315"/>
        <v>0.43202299999999999</v>
      </c>
      <c r="AC731" s="34" t="str">
        <f t="shared" si="316"/>
        <v/>
      </c>
      <c r="AD731" s="65" t="str">
        <f t="shared" si="317"/>
        <v/>
      </c>
      <c r="AE731" s="65" t="str">
        <f t="shared" si="318"/>
        <v/>
      </c>
      <c r="AF731" s="65" t="str">
        <f t="shared" si="319"/>
        <v/>
      </c>
      <c r="AG731" s="65">
        <f t="shared" si="335"/>
        <v>669.38238783999986</v>
      </c>
      <c r="AH731" s="34" t="str">
        <f t="shared" si="320"/>
        <v/>
      </c>
      <c r="AI731" s="34" t="str">
        <f t="shared" si="321"/>
        <v/>
      </c>
      <c r="AJ731" s="65" t="str">
        <f t="shared" si="322"/>
        <v/>
      </c>
      <c r="AK731" s="37" t="str">
        <f t="shared" si="323"/>
        <v/>
      </c>
      <c r="AL731" s="14">
        <f t="shared" si="324"/>
        <v>669.38</v>
      </c>
      <c r="AM731" s="42">
        <f t="shared" si="325"/>
        <v>746.73</v>
      </c>
      <c r="AN731" s="60">
        <f t="shared" si="326"/>
        <v>1731725</v>
      </c>
      <c r="AO731" s="43">
        <f t="shared" si="327"/>
        <v>4.6442910472681925E-2</v>
      </c>
      <c r="AP731" s="66">
        <f t="shared" si="328"/>
        <v>25409.891620724207</v>
      </c>
      <c r="AQ731" s="18">
        <v>0</v>
      </c>
      <c r="AR731" s="66">
        <f t="shared" si="329"/>
        <v>1210014</v>
      </c>
      <c r="AS731" s="38">
        <f t="shared" si="330"/>
        <v>45540</v>
      </c>
      <c r="AT731" s="38">
        <f t="shared" si="331"/>
        <v>91746.700000000012</v>
      </c>
      <c r="AU731" s="66">
        <f t="shared" si="332"/>
        <v>1139064</v>
      </c>
      <c r="AV731" s="20">
        <f t="shared" si="333"/>
        <v>1210014</v>
      </c>
      <c r="AX731" s="65">
        <f t="shared" si="334"/>
        <v>1</v>
      </c>
    </row>
    <row r="732" spans="1:50" ht="15" customHeight="1">
      <c r="A732" s="2">
        <v>73</v>
      </c>
      <c r="B732" s="2">
        <v>3200</v>
      </c>
      <c r="C732" s="1" t="s">
        <v>710</v>
      </c>
      <c r="D732" s="35">
        <v>7856</v>
      </c>
      <c r="E732" s="66">
        <v>0</v>
      </c>
      <c r="F732" s="7">
        <v>85</v>
      </c>
      <c r="G732" s="66">
        <v>90</v>
      </c>
      <c r="H732" s="63">
        <v>2.5</v>
      </c>
      <c r="I732" s="65"/>
      <c r="J732" s="73">
        <f t="shared" si="309"/>
        <v>0</v>
      </c>
      <c r="K732" s="65">
        <v>5</v>
      </c>
      <c r="L732" s="65">
        <v>37</v>
      </c>
      <c r="M732" s="61">
        <v>11</v>
      </c>
      <c r="N732" s="41">
        <f t="shared" si="308"/>
        <v>13.513500000000001</v>
      </c>
      <c r="O732" s="41">
        <f t="shared" si="310"/>
        <v>29.729699999999998</v>
      </c>
      <c r="P732" s="3">
        <v>90</v>
      </c>
      <c r="Q732" s="3">
        <v>94</v>
      </c>
      <c r="R732" s="3">
        <v>77</v>
      </c>
      <c r="S732" s="3">
        <v>55</v>
      </c>
      <c r="T732" s="75">
        <v>85</v>
      </c>
      <c r="U732" s="74">
        <f t="shared" si="311"/>
        <v>94</v>
      </c>
      <c r="V732" s="42">
        <f t="shared" si="312"/>
        <v>4.26</v>
      </c>
      <c r="W732" s="68">
        <v>44032</v>
      </c>
      <c r="X732" s="69">
        <v>15150</v>
      </c>
      <c r="Y732" s="8">
        <v>0.72408482201461932</v>
      </c>
      <c r="Z732" s="37">
        <f t="shared" si="313"/>
        <v>117.3896</v>
      </c>
      <c r="AA732" s="65">
        <f t="shared" si="314"/>
        <v>0</v>
      </c>
      <c r="AB732" s="34">
        <f t="shared" si="315"/>
        <v>0.43202299999999999</v>
      </c>
      <c r="AC732" s="34" t="str">
        <f t="shared" si="316"/>
        <v/>
      </c>
      <c r="AD732" s="65" t="str">
        <f t="shared" si="317"/>
        <v/>
      </c>
      <c r="AE732" s="65">
        <f t="shared" si="318"/>
        <v>410</v>
      </c>
      <c r="AF732" s="65">
        <f t="shared" si="319"/>
        <v>410</v>
      </c>
      <c r="AG732" s="65">
        <f t="shared" si="335"/>
        <v>0</v>
      </c>
      <c r="AH732" s="34" t="str">
        <f t="shared" si="320"/>
        <v/>
      </c>
      <c r="AI732" s="34" t="str">
        <f t="shared" si="321"/>
        <v/>
      </c>
      <c r="AJ732" s="65" t="str">
        <f t="shared" si="322"/>
        <v/>
      </c>
      <c r="AK732" s="37" t="str">
        <f t="shared" si="323"/>
        <v/>
      </c>
      <c r="AL732" s="14">
        <f t="shared" si="324"/>
        <v>410</v>
      </c>
      <c r="AM732" s="42">
        <f t="shared" si="325"/>
        <v>457.38</v>
      </c>
      <c r="AN732" s="60">
        <f t="shared" si="326"/>
        <v>22141</v>
      </c>
      <c r="AO732" s="43">
        <f t="shared" si="327"/>
        <v>4.6442910472681925E-2</v>
      </c>
      <c r="AP732" s="66">
        <f t="shared" si="328"/>
        <v>663.43697610226127</v>
      </c>
      <c r="AQ732" s="18">
        <v>0</v>
      </c>
      <c r="AR732" s="66">
        <f t="shared" si="329"/>
        <v>8519</v>
      </c>
      <c r="AS732" s="38">
        <f t="shared" si="330"/>
        <v>900</v>
      </c>
      <c r="AT732" s="38">
        <f t="shared" si="331"/>
        <v>757.5</v>
      </c>
      <c r="AU732" s="66">
        <f t="shared" si="332"/>
        <v>7099</v>
      </c>
      <c r="AV732" s="20">
        <f t="shared" si="333"/>
        <v>8519</v>
      </c>
      <c r="AX732" s="65">
        <f t="shared" si="334"/>
        <v>1</v>
      </c>
    </row>
    <row r="733" spans="1:50" ht="15" customHeight="1">
      <c r="A733" s="2">
        <v>73</v>
      </c>
      <c r="B733" s="2">
        <v>3300</v>
      </c>
      <c r="C733" s="1" t="s">
        <v>793</v>
      </c>
      <c r="D733" s="35">
        <v>0</v>
      </c>
      <c r="E733" s="66">
        <v>0</v>
      </c>
      <c r="F733" s="7">
        <v>6715</v>
      </c>
      <c r="G733" s="66">
        <v>7777</v>
      </c>
      <c r="H733" s="63">
        <v>2.1779999999999999</v>
      </c>
      <c r="I733" s="65">
        <v>7544</v>
      </c>
      <c r="J733" s="73">
        <f t="shared" si="309"/>
        <v>0.97</v>
      </c>
      <c r="K733" s="65">
        <v>339</v>
      </c>
      <c r="L733" s="65">
        <v>3696</v>
      </c>
      <c r="M733" s="61">
        <v>512</v>
      </c>
      <c r="N733" s="41">
        <f t="shared" si="308"/>
        <v>9.1721000000000004</v>
      </c>
      <c r="O733" s="41">
        <f t="shared" si="310"/>
        <v>13.852800000000002</v>
      </c>
      <c r="P733" s="3">
        <v>2824</v>
      </c>
      <c r="Q733" s="3">
        <v>3496</v>
      </c>
      <c r="R733" s="3">
        <v>5020</v>
      </c>
      <c r="S733" s="3">
        <v>6568</v>
      </c>
      <c r="T733" s="74">
        <v>6715</v>
      </c>
      <c r="U733" s="74">
        <f t="shared" si="311"/>
        <v>6715</v>
      </c>
      <c r="V733" s="42">
        <f t="shared" si="312"/>
        <v>0</v>
      </c>
      <c r="W733" s="68">
        <v>11802797</v>
      </c>
      <c r="X733" s="69">
        <v>7690953</v>
      </c>
      <c r="Y733" s="8">
        <v>8.9472862422528596</v>
      </c>
      <c r="Z733" s="37">
        <f t="shared" si="313"/>
        <v>750.50689999999997</v>
      </c>
      <c r="AA733" s="65">
        <f t="shared" si="314"/>
        <v>0</v>
      </c>
      <c r="AB733" s="34">
        <f t="shared" si="315"/>
        <v>0.43202299999999999</v>
      </c>
      <c r="AC733" s="34" t="str">
        <f t="shared" si="316"/>
        <v/>
      </c>
      <c r="AD733" s="65" t="str">
        <f t="shared" si="317"/>
        <v/>
      </c>
      <c r="AE733" s="65" t="str">
        <f t="shared" si="318"/>
        <v/>
      </c>
      <c r="AF733" s="65" t="str">
        <f t="shared" si="319"/>
        <v/>
      </c>
      <c r="AG733" s="65">
        <f t="shared" si="335"/>
        <v>576.85411119000003</v>
      </c>
      <c r="AH733" s="34" t="str">
        <f t="shared" si="320"/>
        <v/>
      </c>
      <c r="AI733" s="34" t="str">
        <f t="shared" si="321"/>
        <v/>
      </c>
      <c r="AJ733" s="65" t="str">
        <f t="shared" si="322"/>
        <v/>
      </c>
      <c r="AK733" s="37" t="str">
        <f t="shared" si="323"/>
        <v/>
      </c>
      <c r="AL733" s="14">
        <f t="shared" si="324"/>
        <v>576.85</v>
      </c>
      <c r="AM733" s="42">
        <f t="shared" si="325"/>
        <v>643.51</v>
      </c>
      <c r="AN733" s="60">
        <f t="shared" si="326"/>
        <v>0</v>
      </c>
      <c r="AO733" s="43">
        <f t="shared" si="327"/>
        <v>4.6442910472681925E-2</v>
      </c>
      <c r="AP733" s="66">
        <f t="shared" si="328"/>
        <v>0</v>
      </c>
      <c r="AQ733" s="18">
        <v>0</v>
      </c>
      <c r="AR733" s="66">
        <f t="shared" si="329"/>
        <v>0</v>
      </c>
      <c r="AS733" s="38">
        <f t="shared" si="330"/>
        <v>77770</v>
      </c>
      <c r="AT733" s="38">
        <f t="shared" si="331"/>
        <v>384547.65</v>
      </c>
      <c r="AU733" s="66">
        <f t="shared" si="332"/>
        <v>-77770</v>
      </c>
      <c r="AV733" s="20">
        <f t="shared" si="333"/>
        <v>0</v>
      </c>
      <c r="AX733" s="65">
        <f t="shared" si="334"/>
        <v>0</v>
      </c>
    </row>
    <row r="734" spans="1:50" ht="15" customHeight="1">
      <c r="A734" s="2">
        <v>73</v>
      </c>
      <c r="B734" s="2">
        <v>3400</v>
      </c>
      <c r="C734" s="1" t="s">
        <v>717</v>
      </c>
      <c r="D734" s="35">
        <v>99633</v>
      </c>
      <c r="E734" s="66">
        <v>0</v>
      </c>
      <c r="F734" s="7">
        <v>3317</v>
      </c>
      <c r="G734" s="66">
        <v>3563</v>
      </c>
      <c r="H734" s="63">
        <v>2.8650000000000002</v>
      </c>
      <c r="I734" s="65">
        <v>838</v>
      </c>
      <c r="J734" s="73">
        <f t="shared" si="309"/>
        <v>0.23519999999999999</v>
      </c>
      <c r="K734" s="65">
        <v>89</v>
      </c>
      <c r="L734" s="65">
        <v>1365</v>
      </c>
      <c r="M734" s="61">
        <v>132</v>
      </c>
      <c r="N734" s="41">
        <f t="shared" si="308"/>
        <v>6.5200999999999993</v>
      </c>
      <c r="O734" s="41">
        <f t="shared" si="310"/>
        <v>9.6702999999999992</v>
      </c>
      <c r="P734" s="3">
        <v>1584</v>
      </c>
      <c r="Q734" s="3">
        <v>2169</v>
      </c>
      <c r="R734" s="3">
        <v>2657</v>
      </c>
      <c r="S734" s="3">
        <v>3065</v>
      </c>
      <c r="T734" s="74">
        <v>3317</v>
      </c>
      <c r="U734" s="74">
        <f t="shared" si="311"/>
        <v>3317</v>
      </c>
      <c r="V734" s="42">
        <f t="shared" si="312"/>
        <v>0</v>
      </c>
      <c r="W734" s="68">
        <v>4222466</v>
      </c>
      <c r="X734" s="69">
        <v>1071781</v>
      </c>
      <c r="Y734" s="8">
        <v>29.811750865254975</v>
      </c>
      <c r="Z734" s="37">
        <f t="shared" si="313"/>
        <v>111.2649</v>
      </c>
      <c r="AA734" s="65">
        <f t="shared" si="314"/>
        <v>0</v>
      </c>
      <c r="AB734" s="34">
        <f t="shared" si="315"/>
        <v>0.43202299999999999</v>
      </c>
      <c r="AC734" s="34" t="str">
        <f t="shared" si="316"/>
        <v/>
      </c>
      <c r="AD734" s="65" t="str">
        <f t="shared" si="317"/>
        <v/>
      </c>
      <c r="AE734" s="65" t="str">
        <f t="shared" si="318"/>
        <v/>
      </c>
      <c r="AF734" s="65" t="str">
        <f t="shared" si="319"/>
        <v/>
      </c>
      <c r="AG734" s="65">
        <f t="shared" si="335"/>
        <v>519.04640798999992</v>
      </c>
      <c r="AH734" s="34" t="str">
        <f t="shared" si="320"/>
        <v/>
      </c>
      <c r="AI734" s="34" t="str">
        <f t="shared" si="321"/>
        <v/>
      </c>
      <c r="AJ734" s="65" t="str">
        <f t="shared" si="322"/>
        <v/>
      </c>
      <c r="AK734" s="37" t="str">
        <f t="shared" si="323"/>
        <v/>
      </c>
      <c r="AL734" s="14">
        <f t="shared" si="324"/>
        <v>519.04999999999995</v>
      </c>
      <c r="AM734" s="42">
        <f t="shared" si="325"/>
        <v>579.03</v>
      </c>
      <c r="AN734" s="60">
        <f t="shared" si="326"/>
        <v>238881</v>
      </c>
      <c r="AO734" s="43">
        <f t="shared" si="327"/>
        <v>4.6442910472681925E-2</v>
      </c>
      <c r="AP734" s="66">
        <f t="shared" si="328"/>
        <v>6467.082397500013</v>
      </c>
      <c r="AQ734" s="18">
        <v>0</v>
      </c>
      <c r="AR734" s="66">
        <f t="shared" si="329"/>
        <v>106100</v>
      </c>
      <c r="AS734" s="38">
        <f t="shared" si="330"/>
        <v>35630</v>
      </c>
      <c r="AT734" s="38">
        <f t="shared" si="331"/>
        <v>53589.05</v>
      </c>
      <c r="AU734" s="66">
        <f t="shared" si="332"/>
        <v>64003</v>
      </c>
      <c r="AV734" s="20">
        <f t="shared" si="333"/>
        <v>106100</v>
      </c>
      <c r="AX734" s="65">
        <f t="shared" si="334"/>
        <v>1</v>
      </c>
    </row>
    <row r="735" spans="1:50" ht="15" customHeight="1">
      <c r="A735" s="2">
        <v>73</v>
      </c>
      <c r="B735" s="2">
        <v>8600</v>
      </c>
      <c r="C735" s="1" t="s">
        <v>683</v>
      </c>
      <c r="D735" s="35">
        <v>331003</v>
      </c>
      <c r="E735" s="66">
        <v>0</v>
      </c>
      <c r="F735" s="7">
        <v>15876</v>
      </c>
      <c r="G735" s="66">
        <v>18754</v>
      </c>
      <c r="H735" s="63">
        <v>2.5990000000000002</v>
      </c>
      <c r="I735" s="65">
        <v>6095</v>
      </c>
      <c r="J735" s="73">
        <f t="shared" si="309"/>
        <v>0.32500000000000001</v>
      </c>
      <c r="K735" s="65">
        <v>163</v>
      </c>
      <c r="L735" s="65">
        <v>6788</v>
      </c>
      <c r="M735" s="61">
        <v>364</v>
      </c>
      <c r="N735" s="41">
        <f t="shared" si="308"/>
        <v>2.4013</v>
      </c>
      <c r="O735" s="41">
        <f t="shared" si="310"/>
        <v>5.3624000000000001</v>
      </c>
      <c r="P735" s="3">
        <v>1323</v>
      </c>
      <c r="Q735" s="3">
        <v>3427</v>
      </c>
      <c r="R735" s="3">
        <v>5393</v>
      </c>
      <c r="S735" s="3">
        <v>9641</v>
      </c>
      <c r="T735" s="74">
        <v>15876</v>
      </c>
      <c r="U735" s="74">
        <f t="shared" si="311"/>
        <v>15876</v>
      </c>
      <c r="V735" s="42">
        <f t="shared" si="312"/>
        <v>0</v>
      </c>
      <c r="W735" s="68">
        <v>17117809</v>
      </c>
      <c r="X735" s="69">
        <v>6570202</v>
      </c>
      <c r="Y735" s="8">
        <v>10.047450412897666</v>
      </c>
      <c r="Z735" s="37">
        <f t="shared" si="313"/>
        <v>1580.1023</v>
      </c>
      <c r="AA735" s="65">
        <f t="shared" si="314"/>
        <v>0</v>
      </c>
      <c r="AB735" s="34">
        <f t="shared" si="315"/>
        <v>0.43202299999999999</v>
      </c>
      <c r="AC735" s="34" t="str">
        <f t="shared" si="316"/>
        <v/>
      </c>
      <c r="AD735" s="65" t="str">
        <f t="shared" si="317"/>
        <v/>
      </c>
      <c r="AE735" s="65" t="str">
        <f t="shared" si="318"/>
        <v/>
      </c>
      <c r="AF735" s="65" t="str">
        <f t="shared" si="319"/>
        <v/>
      </c>
      <c r="AG735" s="65">
        <f t="shared" si="335"/>
        <v>0</v>
      </c>
      <c r="AH735" s="34">
        <f t="shared" si="320"/>
        <v>433.64344302000001</v>
      </c>
      <c r="AI735" s="34" t="str">
        <f t="shared" si="321"/>
        <v/>
      </c>
      <c r="AJ735" s="65" t="str">
        <f t="shared" si="322"/>
        <v/>
      </c>
      <c r="AK735" s="37" t="str">
        <f t="shared" si="323"/>
        <v/>
      </c>
      <c r="AL735" s="14">
        <f t="shared" si="324"/>
        <v>433.64</v>
      </c>
      <c r="AM735" s="42">
        <f t="shared" si="325"/>
        <v>483.75</v>
      </c>
      <c r="AN735" s="60">
        <f t="shared" si="326"/>
        <v>1676960</v>
      </c>
      <c r="AO735" s="43">
        <f t="shared" si="327"/>
        <v>4.6442910472681925E-2</v>
      </c>
      <c r="AP735" s="66">
        <f t="shared" si="328"/>
        <v>62510.160451079544</v>
      </c>
      <c r="AQ735" s="18">
        <v>0</v>
      </c>
      <c r="AR735" s="66">
        <f t="shared" si="329"/>
        <v>393513</v>
      </c>
      <c r="AS735" s="38">
        <f t="shared" si="330"/>
        <v>187540</v>
      </c>
      <c r="AT735" s="38">
        <f t="shared" si="331"/>
        <v>328510.10000000003</v>
      </c>
      <c r="AU735" s="66">
        <f t="shared" si="332"/>
        <v>143463</v>
      </c>
      <c r="AV735" s="20">
        <f t="shared" si="333"/>
        <v>393513</v>
      </c>
      <c r="AX735" s="65">
        <f t="shared" si="334"/>
        <v>1</v>
      </c>
    </row>
    <row r="736" spans="1:50" ht="15" customHeight="1">
      <c r="A736" s="2">
        <v>73</v>
      </c>
      <c r="B736" s="2">
        <v>9200</v>
      </c>
      <c r="C736" s="1" t="s">
        <v>720</v>
      </c>
      <c r="D736" s="35">
        <v>13393269</v>
      </c>
      <c r="E736" s="66">
        <v>0</v>
      </c>
      <c r="F736" s="7">
        <v>65842</v>
      </c>
      <c r="G736" s="66">
        <v>68202</v>
      </c>
      <c r="H736" s="63">
        <v>2.379</v>
      </c>
      <c r="I736" s="65">
        <v>52450</v>
      </c>
      <c r="J736" s="73">
        <f t="shared" si="309"/>
        <v>0.76900000000000002</v>
      </c>
      <c r="K736" s="65">
        <v>3400</v>
      </c>
      <c r="L736" s="65">
        <v>27678</v>
      </c>
      <c r="M736" s="61">
        <v>7012</v>
      </c>
      <c r="N736" s="41">
        <f t="shared" si="308"/>
        <v>12.2841</v>
      </c>
      <c r="O736" s="41">
        <f t="shared" si="310"/>
        <v>25.334200000000003</v>
      </c>
      <c r="P736" s="3">
        <v>39691</v>
      </c>
      <c r="Q736" s="3">
        <v>42566</v>
      </c>
      <c r="R736" s="3">
        <v>48812</v>
      </c>
      <c r="S736" s="3">
        <v>59107</v>
      </c>
      <c r="T736" s="74">
        <v>65842</v>
      </c>
      <c r="U736" s="74">
        <f t="shared" si="311"/>
        <v>65842</v>
      </c>
      <c r="V736" s="42">
        <f t="shared" si="312"/>
        <v>0</v>
      </c>
      <c r="W736" s="68">
        <v>53991074</v>
      </c>
      <c r="X736" s="69">
        <v>26739676</v>
      </c>
      <c r="Y736" s="8">
        <v>41.077840515091189</v>
      </c>
      <c r="Z736" s="37">
        <f t="shared" si="313"/>
        <v>1602.8593000000001</v>
      </c>
      <c r="AA736" s="65">
        <f t="shared" si="314"/>
        <v>0</v>
      </c>
      <c r="AB736" s="34">
        <f t="shared" si="315"/>
        <v>0.43202299999999999</v>
      </c>
      <c r="AC736" s="34" t="str">
        <f t="shared" si="316"/>
        <v/>
      </c>
      <c r="AD736" s="65" t="str">
        <f t="shared" si="317"/>
        <v/>
      </c>
      <c r="AE736" s="65" t="str">
        <f t="shared" si="318"/>
        <v/>
      </c>
      <c r="AF736" s="65" t="str">
        <f t="shared" si="319"/>
        <v/>
      </c>
      <c r="AG736" s="65">
        <f t="shared" si="335"/>
        <v>0</v>
      </c>
      <c r="AH736" s="34">
        <f t="shared" si="320"/>
        <v>586.59893035999994</v>
      </c>
      <c r="AI736" s="34" t="str">
        <f t="shared" si="321"/>
        <v/>
      </c>
      <c r="AJ736" s="65" t="str">
        <f t="shared" si="322"/>
        <v/>
      </c>
      <c r="AK736" s="37" t="str">
        <f t="shared" si="323"/>
        <v/>
      </c>
      <c r="AL736" s="14">
        <f t="shared" si="324"/>
        <v>586.6</v>
      </c>
      <c r="AM736" s="42">
        <f t="shared" si="325"/>
        <v>654.38</v>
      </c>
      <c r="AN736" s="60">
        <f t="shared" si="326"/>
        <v>21304639</v>
      </c>
      <c r="AO736" s="43">
        <f t="shared" si="327"/>
        <v>4.6442910472681925E-2</v>
      </c>
      <c r="AP736" s="66">
        <f t="shared" si="328"/>
        <v>367427.04862626159</v>
      </c>
      <c r="AQ736" s="18">
        <v>0</v>
      </c>
      <c r="AR736" s="66">
        <f t="shared" si="329"/>
        <v>13760696</v>
      </c>
      <c r="AS736" s="38">
        <f t="shared" si="330"/>
        <v>682020</v>
      </c>
      <c r="AT736" s="38">
        <f t="shared" si="331"/>
        <v>1336983.8</v>
      </c>
      <c r="AU736" s="66">
        <f t="shared" si="332"/>
        <v>12711249</v>
      </c>
      <c r="AV736" s="20">
        <f t="shared" si="333"/>
        <v>13760696</v>
      </c>
      <c r="AX736" s="65">
        <f t="shared" si="334"/>
        <v>1</v>
      </c>
    </row>
    <row r="737" spans="1:50" ht="15" customHeight="1">
      <c r="A737" s="2">
        <v>74</v>
      </c>
      <c r="B737" s="2">
        <v>300</v>
      </c>
      <c r="C737" s="1" t="s">
        <v>237</v>
      </c>
      <c r="D737" s="35">
        <v>186565</v>
      </c>
      <c r="E737" s="66">
        <v>0</v>
      </c>
      <c r="F737" s="7">
        <v>691</v>
      </c>
      <c r="G737" s="66">
        <v>672</v>
      </c>
      <c r="H737" s="63">
        <v>2.3330000000000002</v>
      </c>
      <c r="I737" s="65">
        <v>210</v>
      </c>
      <c r="J737" s="73">
        <f t="shared" si="309"/>
        <v>0.3125</v>
      </c>
      <c r="K737" s="65">
        <v>91</v>
      </c>
      <c r="L737" s="65">
        <v>321</v>
      </c>
      <c r="M737" s="61">
        <v>79</v>
      </c>
      <c r="N737" s="41">
        <f t="shared" si="308"/>
        <v>28.3489</v>
      </c>
      <c r="O737" s="41">
        <f t="shared" si="310"/>
        <v>24.610599999999998</v>
      </c>
      <c r="P737" s="3">
        <v>569</v>
      </c>
      <c r="Q737" s="3">
        <v>555</v>
      </c>
      <c r="R737" s="3">
        <v>549</v>
      </c>
      <c r="S737" s="3">
        <v>590</v>
      </c>
      <c r="T737" s="75">
        <v>691</v>
      </c>
      <c r="U737" s="74">
        <f t="shared" si="311"/>
        <v>691</v>
      </c>
      <c r="V737" s="42">
        <f t="shared" si="312"/>
        <v>2.75</v>
      </c>
      <c r="W737" s="68">
        <v>387869</v>
      </c>
      <c r="X737" s="69">
        <v>348233</v>
      </c>
      <c r="Y737" s="8">
        <v>0.95649246251333986</v>
      </c>
      <c r="Z737" s="37">
        <f t="shared" si="313"/>
        <v>722.43119999999999</v>
      </c>
      <c r="AA737" s="65">
        <f t="shared" si="314"/>
        <v>0</v>
      </c>
      <c r="AB737" s="34">
        <f t="shared" si="315"/>
        <v>0.43202299999999999</v>
      </c>
      <c r="AC737" s="34" t="str">
        <f t="shared" si="316"/>
        <v/>
      </c>
      <c r="AD737" s="65" t="str">
        <f t="shared" si="317"/>
        <v/>
      </c>
      <c r="AE737" s="65">
        <f t="shared" si="318"/>
        <v>619.92399999999998</v>
      </c>
      <c r="AF737" s="65">
        <f t="shared" si="319"/>
        <v>619.92399999999998</v>
      </c>
      <c r="AG737" s="65">
        <f t="shared" si="335"/>
        <v>0</v>
      </c>
      <c r="AH737" s="34" t="str">
        <f t="shared" si="320"/>
        <v/>
      </c>
      <c r="AI737" s="34" t="str">
        <f t="shared" si="321"/>
        <v/>
      </c>
      <c r="AJ737" s="65" t="str">
        <f t="shared" si="322"/>
        <v/>
      </c>
      <c r="AK737" s="37" t="str">
        <f t="shared" si="323"/>
        <v/>
      </c>
      <c r="AL737" s="14">
        <f t="shared" si="324"/>
        <v>619.91999999999996</v>
      </c>
      <c r="AM737" s="42">
        <f t="shared" si="325"/>
        <v>691.55</v>
      </c>
      <c r="AN737" s="60">
        <f t="shared" si="326"/>
        <v>297153</v>
      </c>
      <c r="AO737" s="43">
        <f t="shared" si="327"/>
        <v>4.6442910472681925E-2</v>
      </c>
      <c r="AP737" s="66">
        <f t="shared" si="328"/>
        <v>5136.0285833529488</v>
      </c>
      <c r="AQ737" s="18">
        <v>0</v>
      </c>
      <c r="AR737" s="66">
        <f t="shared" si="329"/>
        <v>191701</v>
      </c>
      <c r="AS737" s="38">
        <f t="shared" si="330"/>
        <v>6720</v>
      </c>
      <c r="AT737" s="38">
        <f t="shared" si="331"/>
        <v>17411.650000000001</v>
      </c>
      <c r="AU737" s="66">
        <f t="shared" si="332"/>
        <v>179845</v>
      </c>
      <c r="AV737" s="20">
        <f t="shared" si="333"/>
        <v>191701</v>
      </c>
      <c r="AX737" s="65">
        <f t="shared" si="334"/>
        <v>1</v>
      </c>
    </row>
    <row r="738" spans="1:50" ht="15" customHeight="1">
      <c r="A738" s="2">
        <v>74</v>
      </c>
      <c r="B738" s="2">
        <v>500</v>
      </c>
      <c r="C738" s="1" t="s">
        <v>504</v>
      </c>
      <c r="D738" s="35">
        <v>237406</v>
      </c>
      <c r="E738" s="66">
        <v>0</v>
      </c>
      <c r="F738" s="7">
        <v>1239</v>
      </c>
      <c r="G738" s="66">
        <v>1284</v>
      </c>
      <c r="H738" s="63">
        <v>2.7149999999999999</v>
      </c>
      <c r="I738" s="65">
        <v>796</v>
      </c>
      <c r="J738" s="73">
        <f t="shared" si="309"/>
        <v>0.61990000000000001</v>
      </c>
      <c r="K738" s="65">
        <v>58</v>
      </c>
      <c r="L738" s="65">
        <v>459</v>
      </c>
      <c r="M738" s="61">
        <v>122</v>
      </c>
      <c r="N738" s="41">
        <f t="shared" si="308"/>
        <v>12.636200000000001</v>
      </c>
      <c r="O738" s="41">
        <f t="shared" si="310"/>
        <v>26.579499999999999</v>
      </c>
      <c r="P738" s="3">
        <v>690</v>
      </c>
      <c r="Q738" s="3">
        <v>775</v>
      </c>
      <c r="R738" s="3">
        <v>733</v>
      </c>
      <c r="S738" s="3">
        <v>984</v>
      </c>
      <c r="T738" s="74">
        <v>1239</v>
      </c>
      <c r="U738" s="74">
        <f t="shared" si="311"/>
        <v>1239</v>
      </c>
      <c r="V738" s="42">
        <f t="shared" si="312"/>
        <v>0</v>
      </c>
      <c r="W738" s="68">
        <v>1170620</v>
      </c>
      <c r="X738" s="69">
        <v>644316</v>
      </c>
      <c r="Y738" s="8">
        <v>1.1516431736363257</v>
      </c>
      <c r="Z738" s="37">
        <f t="shared" si="313"/>
        <v>1075.8541</v>
      </c>
      <c r="AA738" s="65">
        <f t="shared" si="314"/>
        <v>0</v>
      </c>
      <c r="AB738" s="34">
        <f t="shared" si="315"/>
        <v>0.43202299999999999</v>
      </c>
      <c r="AC738" s="34" t="str">
        <f t="shared" si="316"/>
        <v/>
      </c>
      <c r="AD738" s="65" t="str">
        <f t="shared" si="317"/>
        <v/>
      </c>
      <c r="AE738" s="65">
        <f t="shared" si="318"/>
        <v>844.52800000000002</v>
      </c>
      <c r="AF738" s="65">
        <f t="shared" si="319"/>
        <v>630</v>
      </c>
      <c r="AG738" s="65">
        <f t="shared" si="335"/>
        <v>0</v>
      </c>
      <c r="AH738" s="34" t="str">
        <f t="shared" si="320"/>
        <v/>
      </c>
      <c r="AI738" s="34" t="str">
        <f t="shared" si="321"/>
        <v/>
      </c>
      <c r="AJ738" s="65" t="str">
        <f t="shared" si="322"/>
        <v/>
      </c>
      <c r="AK738" s="37" t="str">
        <f t="shared" si="323"/>
        <v/>
      </c>
      <c r="AL738" s="14">
        <f t="shared" si="324"/>
        <v>630</v>
      </c>
      <c r="AM738" s="42">
        <f t="shared" si="325"/>
        <v>702.8</v>
      </c>
      <c r="AN738" s="60">
        <f t="shared" si="326"/>
        <v>396660</v>
      </c>
      <c r="AO738" s="43">
        <f t="shared" si="327"/>
        <v>4.6442910472681925E-2</v>
      </c>
      <c r="AP738" s="66">
        <f t="shared" si="328"/>
        <v>7396.219264416487</v>
      </c>
      <c r="AQ738" s="18">
        <v>0</v>
      </c>
      <c r="AR738" s="66">
        <f t="shared" si="329"/>
        <v>244802</v>
      </c>
      <c r="AS738" s="38">
        <f t="shared" si="330"/>
        <v>12840</v>
      </c>
      <c r="AT738" s="38">
        <f t="shared" si="331"/>
        <v>32215.800000000003</v>
      </c>
      <c r="AU738" s="66">
        <f t="shared" si="332"/>
        <v>224566</v>
      </c>
      <c r="AV738" s="20">
        <f t="shared" si="333"/>
        <v>244802</v>
      </c>
      <c r="AX738" s="65">
        <f t="shared" si="334"/>
        <v>1</v>
      </c>
    </row>
    <row r="739" spans="1:50" ht="15" customHeight="1">
      <c r="A739" s="2">
        <v>74</v>
      </c>
      <c r="B739" s="2">
        <v>700</v>
      </c>
      <c r="C739" s="1" t="s">
        <v>603</v>
      </c>
      <c r="D739" s="35">
        <v>4522608</v>
      </c>
      <c r="E739" s="66">
        <v>0</v>
      </c>
      <c r="F739" s="7">
        <v>25599</v>
      </c>
      <c r="G739" s="66">
        <v>26087</v>
      </c>
      <c r="H739" s="63">
        <v>2.48</v>
      </c>
      <c r="I739" s="65">
        <v>17770</v>
      </c>
      <c r="J739" s="73">
        <f t="shared" si="309"/>
        <v>0.68120000000000003</v>
      </c>
      <c r="K739" s="65">
        <v>1682</v>
      </c>
      <c r="L739" s="65">
        <v>11135</v>
      </c>
      <c r="M739" s="61">
        <v>3242</v>
      </c>
      <c r="N739" s="41">
        <f t="shared" si="308"/>
        <v>15.105499999999999</v>
      </c>
      <c r="O739" s="41">
        <f t="shared" si="310"/>
        <v>29.115400000000001</v>
      </c>
      <c r="P739" s="3">
        <v>15341</v>
      </c>
      <c r="Q739" s="3">
        <v>18632</v>
      </c>
      <c r="R739" s="3">
        <v>19386</v>
      </c>
      <c r="S739" s="3">
        <v>22434</v>
      </c>
      <c r="T739" s="74">
        <v>25599</v>
      </c>
      <c r="U739" s="74">
        <f t="shared" si="311"/>
        <v>25599</v>
      </c>
      <c r="V739" s="42">
        <f t="shared" si="312"/>
        <v>0</v>
      </c>
      <c r="W739" s="68">
        <v>22590818</v>
      </c>
      <c r="X739" s="69">
        <v>13159970</v>
      </c>
      <c r="Y739" s="8">
        <v>14.616703629514886</v>
      </c>
      <c r="Z739" s="37">
        <f t="shared" si="313"/>
        <v>1751.3525</v>
      </c>
      <c r="AA739" s="65">
        <f t="shared" si="314"/>
        <v>0</v>
      </c>
      <c r="AB739" s="34">
        <f t="shared" si="315"/>
        <v>0.43202299999999999</v>
      </c>
      <c r="AC739" s="34" t="str">
        <f t="shared" si="316"/>
        <v/>
      </c>
      <c r="AD739" s="65" t="str">
        <f t="shared" si="317"/>
        <v/>
      </c>
      <c r="AE739" s="65" t="str">
        <f t="shared" si="318"/>
        <v/>
      </c>
      <c r="AF739" s="65" t="str">
        <f t="shared" si="319"/>
        <v/>
      </c>
      <c r="AG739" s="65">
        <f t="shared" si="335"/>
        <v>0</v>
      </c>
      <c r="AH739" s="34">
        <f t="shared" si="320"/>
        <v>587.09055006999995</v>
      </c>
      <c r="AI739" s="34" t="str">
        <f t="shared" si="321"/>
        <v/>
      </c>
      <c r="AJ739" s="65" t="str">
        <f t="shared" si="322"/>
        <v/>
      </c>
      <c r="AK739" s="37" t="str">
        <f t="shared" si="323"/>
        <v/>
      </c>
      <c r="AL739" s="14">
        <f t="shared" si="324"/>
        <v>587.09</v>
      </c>
      <c r="AM739" s="42">
        <f t="shared" si="325"/>
        <v>654.92999999999995</v>
      </c>
      <c r="AN739" s="60">
        <f t="shared" si="326"/>
        <v>7325406</v>
      </c>
      <c r="AO739" s="43">
        <f t="shared" si="327"/>
        <v>4.6442910472681925E-2</v>
      </c>
      <c r="AP739" s="66">
        <f t="shared" si="328"/>
        <v>130170.09658701195</v>
      </c>
      <c r="AQ739" s="18">
        <v>0</v>
      </c>
      <c r="AR739" s="66">
        <f t="shared" si="329"/>
        <v>4652778</v>
      </c>
      <c r="AS739" s="38">
        <f t="shared" si="330"/>
        <v>260870</v>
      </c>
      <c r="AT739" s="38">
        <f t="shared" si="331"/>
        <v>657998.5</v>
      </c>
      <c r="AU739" s="66">
        <f t="shared" si="332"/>
        <v>4261738</v>
      </c>
      <c r="AV739" s="20">
        <f t="shared" si="333"/>
        <v>4652778</v>
      </c>
      <c r="AX739" s="65">
        <f t="shared" si="334"/>
        <v>1</v>
      </c>
    </row>
    <row r="740" spans="1:50" ht="15" customHeight="1">
      <c r="A740" s="2">
        <v>74</v>
      </c>
      <c r="B740" s="2">
        <v>7100</v>
      </c>
      <c r="C740" s="1" t="s">
        <v>75</v>
      </c>
      <c r="D740" s="35">
        <v>738138</v>
      </c>
      <c r="E740" s="66">
        <v>0</v>
      </c>
      <c r="F740" s="7">
        <v>1996</v>
      </c>
      <c r="G740" s="66">
        <v>1992</v>
      </c>
      <c r="H740" s="63">
        <v>2.3969999999999998</v>
      </c>
      <c r="I740" s="65">
        <v>884</v>
      </c>
      <c r="J740" s="73">
        <f t="shared" si="309"/>
        <v>0.44379999999999997</v>
      </c>
      <c r="K740" s="65">
        <v>257</v>
      </c>
      <c r="L740" s="65">
        <v>804</v>
      </c>
      <c r="M740" s="61">
        <v>235</v>
      </c>
      <c r="N740" s="41">
        <f t="shared" si="308"/>
        <v>31.965199999999999</v>
      </c>
      <c r="O740" s="41">
        <f t="shared" si="310"/>
        <v>29.228900000000003</v>
      </c>
      <c r="P740" s="3">
        <v>1804</v>
      </c>
      <c r="Q740" s="3">
        <v>1969</v>
      </c>
      <c r="R740" s="3">
        <v>2043</v>
      </c>
      <c r="S740" s="3">
        <v>1933</v>
      </c>
      <c r="T740" s="74">
        <v>1996</v>
      </c>
      <c r="U740" s="74">
        <f t="shared" si="311"/>
        <v>2043</v>
      </c>
      <c r="V740" s="42">
        <f t="shared" si="312"/>
        <v>2.5</v>
      </c>
      <c r="W740" s="68">
        <v>1116655</v>
      </c>
      <c r="X740" s="69">
        <v>734225</v>
      </c>
      <c r="Y740" s="8">
        <v>1.4055829602299317</v>
      </c>
      <c r="Z740" s="37">
        <f t="shared" si="313"/>
        <v>1420.0514000000001</v>
      </c>
      <c r="AA740" s="65">
        <f t="shared" si="314"/>
        <v>0</v>
      </c>
      <c r="AB740" s="34">
        <f t="shared" si="315"/>
        <v>0.43202299999999999</v>
      </c>
      <c r="AC740" s="34" t="str">
        <f t="shared" si="316"/>
        <v/>
      </c>
      <c r="AD740" s="65" t="str">
        <f t="shared" si="317"/>
        <v/>
      </c>
      <c r="AE740" s="65">
        <f t="shared" si="318"/>
        <v>1104.364</v>
      </c>
      <c r="AF740" s="65">
        <f t="shared" si="319"/>
        <v>630</v>
      </c>
      <c r="AG740" s="65">
        <f t="shared" si="335"/>
        <v>0</v>
      </c>
      <c r="AH740" s="34" t="str">
        <f t="shared" si="320"/>
        <v/>
      </c>
      <c r="AI740" s="34" t="str">
        <f t="shared" si="321"/>
        <v/>
      </c>
      <c r="AJ740" s="65" t="str">
        <f t="shared" si="322"/>
        <v/>
      </c>
      <c r="AK740" s="37" t="str">
        <f t="shared" si="323"/>
        <v/>
      </c>
      <c r="AL740" s="14">
        <f t="shared" si="324"/>
        <v>630</v>
      </c>
      <c r="AM740" s="42">
        <f t="shared" si="325"/>
        <v>702.8</v>
      </c>
      <c r="AN740" s="60">
        <f t="shared" si="326"/>
        <v>917557</v>
      </c>
      <c r="AO740" s="43">
        <f t="shared" si="327"/>
        <v>4.6442910472681925E-2</v>
      </c>
      <c r="AP740" s="66">
        <f t="shared" si="328"/>
        <v>8332.7405540981181</v>
      </c>
      <c r="AQ740" s="18">
        <v>0</v>
      </c>
      <c r="AR740" s="66">
        <f t="shared" si="329"/>
        <v>746471</v>
      </c>
      <c r="AS740" s="38">
        <f t="shared" si="330"/>
        <v>19920</v>
      </c>
      <c r="AT740" s="38">
        <f t="shared" si="331"/>
        <v>36711.25</v>
      </c>
      <c r="AU740" s="66">
        <f t="shared" si="332"/>
        <v>718218</v>
      </c>
      <c r="AV740" s="20">
        <f t="shared" si="333"/>
        <v>746471</v>
      </c>
      <c r="AX740" s="65">
        <f t="shared" si="334"/>
        <v>1</v>
      </c>
    </row>
    <row r="741" spans="1:50" ht="15" customHeight="1">
      <c r="A741" s="2">
        <v>75</v>
      </c>
      <c r="B741" s="2">
        <v>100</v>
      </c>
      <c r="C741" s="1" t="s">
        <v>8</v>
      </c>
      <c r="D741" s="35">
        <v>23397</v>
      </c>
      <c r="E741" s="66">
        <v>0</v>
      </c>
      <c r="F741" s="7">
        <v>103</v>
      </c>
      <c r="G741" s="66">
        <v>111</v>
      </c>
      <c r="H741" s="63">
        <v>2.4129999999999998</v>
      </c>
      <c r="I741" s="65">
        <v>67</v>
      </c>
      <c r="J741" s="73">
        <f t="shared" si="309"/>
        <v>0.60360000000000003</v>
      </c>
      <c r="K741" s="65">
        <v>26</v>
      </c>
      <c r="L741" s="65">
        <v>63</v>
      </c>
      <c r="M741" s="61">
        <v>10</v>
      </c>
      <c r="N741" s="41">
        <f t="shared" si="308"/>
        <v>41.269800000000004</v>
      </c>
      <c r="O741" s="41">
        <f t="shared" si="310"/>
        <v>15.873000000000001</v>
      </c>
      <c r="P741" s="3">
        <v>140</v>
      </c>
      <c r="Q741" s="3">
        <v>145</v>
      </c>
      <c r="R741" s="3">
        <v>136</v>
      </c>
      <c r="S741" s="3">
        <v>142</v>
      </c>
      <c r="T741" s="75">
        <v>103</v>
      </c>
      <c r="U741" s="74">
        <f t="shared" si="311"/>
        <v>145</v>
      </c>
      <c r="V741" s="42">
        <f t="shared" si="312"/>
        <v>23.45</v>
      </c>
      <c r="W741" s="68">
        <v>83371</v>
      </c>
      <c r="X741" s="69">
        <v>74738</v>
      </c>
      <c r="Y741" s="8">
        <v>0.26794525688922111</v>
      </c>
      <c r="Z741" s="37">
        <f t="shared" si="313"/>
        <v>384.40690000000001</v>
      </c>
      <c r="AA741" s="65">
        <f t="shared" si="314"/>
        <v>0</v>
      </c>
      <c r="AB741" s="34">
        <f t="shared" si="315"/>
        <v>0.43202299999999999</v>
      </c>
      <c r="AC741" s="34" t="str">
        <f t="shared" si="316"/>
        <v/>
      </c>
      <c r="AD741" s="65" t="str">
        <f t="shared" si="317"/>
        <v/>
      </c>
      <c r="AE741" s="65">
        <f t="shared" si="318"/>
        <v>414.03699999999998</v>
      </c>
      <c r="AF741" s="65">
        <f t="shared" si="319"/>
        <v>414.03699999999998</v>
      </c>
      <c r="AG741" s="65">
        <f t="shared" si="335"/>
        <v>0</v>
      </c>
      <c r="AH741" s="34" t="str">
        <f t="shared" si="320"/>
        <v/>
      </c>
      <c r="AI741" s="34" t="str">
        <f t="shared" si="321"/>
        <v/>
      </c>
      <c r="AJ741" s="65" t="str">
        <f t="shared" si="322"/>
        <v/>
      </c>
      <c r="AK741" s="37" t="str">
        <f t="shared" si="323"/>
        <v/>
      </c>
      <c r="AL741" s="14">
        <f t="shared" si="324"/>
        <v>414.04</v>
      </c>
      <c r="AM741" s="42">
        <f t="shared" si="325"/>
        <v>461.88</v>
      </c>
      <c r="AN741" s="60">
        <f t="shared" si="326"/>
        <v>15250</v>
      </c>
      <c r="AO741" s="43">
        <f t="shared" si="327"/>
        <v>4.6442910472681925E-2</v>
      </c>
      <c r="AP741" s="66">
        <f t="shared" si="328"/>
        <v>-378.37039162093964</v>
      </c>
      <c r="AQ741" s="18">
        <v>0</v>
      </c>
      <c r="AR741" s="66">
        <f t="shared" si="329"/>
        <v>15250</v>
      </c>
      <c r="AS741" s="38">
        <f t="shared" si="330"/>
        <v>1110</v>
      </c>
      <c r="AT741" s="38">
        <f t="shared" si="331"/>
        <v>3736.9</v>
      </c>
      <c r="AU741" s="66">
        <f t="shared" si="332"/>
        <v>22287</v>
      </c>
      <c r="AV741" s="20">
        <f t="shared" si="333"/>
        <v>22287</v>
      </c>
      <c r="AX741" s="65">
        <f t="shared" si="334"/>
        <v>1</v>
      </c>
    </row>
    <row r="742" spans="1:50" ht="15" customHeight="1">
      <c r="A742" s="2">
        <v>75</v>
      </c>
      <c r="B742" s="2">
        <v>200</v>
      </c>
      <c r="C742" s="1" t="s">
        <v>136</v>
      </c>
      <c r="D742" s="35">
        <v>129939</v>
      </c>
      <c r="E742" s="66">
        <v>0</v>
      </c>
      <c r="F742" s="7">
        <v>400</v>
      </c>
      <c r="G742" s="66">
        <v>389</v>
      </c>
      <c r="H742" s="63">
        <v>1.921</v>
      </c>
      <c r="I742" s="65">
        <v>82</v>
      </c>
      <c r="J742" s="73">
        <f t="shared" si="309"/>
        <v>0.21079999999999999</v>
      </c>
      <c r="K742" s="65">
        <v>60</v>
      </c>
      <c r="L742" s="65">
        <v>217</v>
      </c>
      <c r="M742" s="61">
        <v>88</v>
      </c>
      <c r="N742" s="41">
        <f t="shared" si="308"/>
        <v>27.649800000000003</v>
      </c>
      <c r="O742" s="41">
        <f t="shared" si="310"/>
        <v>40.552999999999997</v>
      </c>
      <c r="P742" s="3">
        <v>455</v>
      </c>
      <c r="Q742" s="3">
        <v>559</v>
      </c>
      <c r="R742" s="3">
        <v>521</v>
      </c>
      <c r="S742" s="3">
        <v>443</v>
      </c>
      <c r="T742" s="75">
        <v>400</v>
      </c>
      <c r="U742" s="74">
        <f t="shared" si="311"/>
        <v>559</v>
      </c>
      <c r="V742" s="42">
        <f t="shared" si="312"/>
        <v>30.41</v>
      </c>
      <c r="W742" s="68">
        <v>137981</v>
      </c>
      <c r="X742" s="69">
        <v>111911</v>
      </c>
      <c r="Y742" s="8">
        <v>0.47193114408252085</v>
      </c>
      <c r="Z742" s="37">
        <f t="shared" si="313"/>
        <v>847.58130000000006</v>
      </c>
      <c r="AA742" s="65">
        <f t="shared" si="314"/>
        <v>0</v>
      </c>
      <c r="AB742" s="34">
        <f t="shared" si="315"/>
        <v>0.43202299999999999</v>
      </c>
      <c r="AC742" s="34" t="str">
        <f t="shared" si="316"/>
        <v/>
      </c>
      <c r="AD742" s="65" t="str">
        <f t="shared" si="317"/>
        <v/>
      </c>
      <c r="AE742" s="65">
        <f t="shared" si="318"/>
        <v>516.06299999999999</v>
      </c>
      <c r="AF742" s="65">
        <f t="shared" si="319"/>
        <v>516.06299999999999</v>
      </c>
      <c r="AG742" s="65">
        <f t="shared" si="335"/>
        <v>0</v>
      </c>
      <c r="AH742" s="34" t="str">
        <f t="shared" si="320"/>
        <v/>
      </c>
      <c r="AI742" s="34" t="str">
        <f t="shared" si="321"/>
        <v/>
      </c>
      <c r="AJ742" s="65" t="str">
        <f t="shared" si="322"/>
        <v/>
      </c>
      <c r="AK742" s="37" t="str">
        <f t="shared" si="323"/>
        <v/>
      </c>
      <c r="AL742" s="14">
        <f t="shared" si="324"/>
        <v>516.05999999999995</v>
      </c>
      <c r="AM742" s="42">
        <f t="shared" si="325"/>
        <v>575.69000000000005</v>
      </c>
      <c r="AN742" s="60">
        <f t="shared" si="326"/>
        <v>164332</v>
      </c>
      <c r="AO742" s="43">
        <f t="shared" si="327"/>
        <v>4.6442910472681925E-2</v>
      </c>
      <c r="AP742" s="66">
        <f t="shared" si="328"/>
        <v>1597.3110198869495</v>
      </c>
      <c r="AQ742" s="18">
        <v>0</v>
      </c>
      <c r="AR742" s="66">
        <f t="shared" si="329"/>
        <v>131536</v>
      </c>
      <c r="AS742" s="38">
        <f t="shared" si="330"/>
        <v>3890</v>
      </c>
      <c r="AT742" s="38">
        <f t="shared" si="331"/>
        <v>5595.55</v>
      </c>
      <c r="AU742" s="66">
        <f t="shared" si="332"/>
        <v>126049</v>
      </c>
      <c r="AV742" s="20">
        <f t="shared" si="333"/>
        <v>131536</v>
      </c>
      <c r="AX742" s="65">
        <f t="shared" si="334"/>
        <v>1</v>
      </c>
    </row>
    <row r="743" spans="1:50" ht="15" customHeight="1">
      <c r="A743" s="2">
        <v>75</v>
      </c>
      <c r="B743" s="2">
        <v>300</v>
      </c>
      <c r="C743" s="1" t="s">
        <v>207</v>
      </c>
      <c r="D743" s="35">
        <v>55050</v>
      </c>
      <c r="E743" s="66">
        <v>0</v>
      </c>
      <c r="F743" s="7">
        <v>241</v>
      </c>
      <c r="G743" s="66">
        <v>224</v>
      </c>
      <c r="H743" s="63">
        <v>2.113</v>
      </c>
      <c r="I743" s="65">
        <v>0</v>
      </c>
      <c r="J743" s="73">
        <f t="shared" si="309"/>
        <v>0</v>
      </c>
      <c r="K743" s="65">
        <v>40</v>
      </c>
      <c r="L743" s="65">
        <v>124</v>
      </c>
      <c r="M743" s="61">
        <v>47</v>
      </c>
      <c r="N743" s="41">
        <f t="shared" si="308"/>
        <v>32.258099999999999</v>
      </c>
      <c r="O743" s="41">
        <f t="shared" si="310"/>
        <v>37.903199999999998</v>
      </c>
      <c r="P743" s="3">
        <v>252</v>
      </c>
      <c r="Q743" s="3">
        <v>317</v>
      </c>
      <c r="R743" s="3">
        <v>221</v>
      </c>
      <c r="S743" s="3">
        <v>254</v>
      </c>
      <c r="T743" s="75">
        <v>241</v>
      </c>
      <c r="U743" s="74">
        <f t="shared" si="311"/>
        <v>317</v>
      </c>
      <c r="V743" s="42">
        <f t="shared" si="312"/>
        <v>29.34</v>
      </c>
      <c r="W743" s="68">
        <v>123699</v>
      </c>
      <c r="X743" s="69">
        <v>45564</v>
      </c>
      <c r="Y743" s="8">
        <v>3.0817104171911223</v>
      </c>
      <c r="Z743" s="37">
        <f t="shared" si="313"/>
        <v>78.203299999999999</v>
      </c>
      <c r="AA743" s="65">
        <f t="shared" si="314"/>
        <v>0</v>
      </c>
      <c r="AB743" s="34">
        <f t="shared" si="315"/>
        <v>0.43202299999999999</v>
      </c>
      <c r="AC743" s="34" t="str">
        <f t="shared" si="316"/>
        <v/>
      </c>
      <c r="AD743" s="65" t="str">
        <f t="shared" si="317"/>
        <v/>
      </c>
      <c r="AE743" s="65">
        <f t="shared" si="318"/>
        <v>455.50799999999998</v>
      </c>
      <c r="AF743" s="65">
        <f t="shared" si="319"/>
        <v>455.50799999999998</v>
      </c>
      <c r="AG743" s="65">
        <f t="shared" si="335"/>
        <v>0</v>
      </c>
      <c r="AH743" s="34" t="str">
        <f t="shared" si="320"/>
        <v/>
      </c>
      <c r="AI743" s="34" t="str">
        <f t="shared" si="321"/>
        <v/>
      </c>
      <c r="AJ743" s="65" t="str">
        <f t="shared" si="322"/>
        <v/>
      </c>
      <c r="AK743" s="37" t="str">
        <f t="shared" si="323"/>
        <v/>
      </c>
      <c r="AL743" s="14">
        <f t="shared" si="324"/>
        <v>455.51</v>
      </c>
      <c r="AM743" s="42">
        <f t="shared" si="325"/>
        <v>508.14</v>
      </c>
      <c r="AN743" s="60">
        <f t="shared" si="326"/>
        <v>60383</v>
      </c>
      <c r="AO743" s="43">
        <f t="shared" si="327"/>
        <v>4.6442910472681925E-2</v>
      </c>
      <c r="AP743" s="66">
        <f t="shared" si="328"/>
        <v>247.68004155081272</v>
      </c>
      <c r="AQ743" s="18">
        <v>0</v>
      </c>
      <c r="AR743" s="66">
        <f t="shared" si="329"/>
        <v>55298</v>
      </c>
      <c r="AS743" s="38">
        <f t="shared" si="330"/>
        <v>2240</v>
      </c>
      <c r="AT743" s="38">
        <f t="shared" si="331"/>
        <v>2278.2000000000003</v>
      </c>
      <c r="AU743" s="66">
        <f t="shared" si="332"/>
        <v>52810</v>
      </c>
      <c r="AV743" s="20">
        <f t="shared" si="333"/>
        <v>55298</v>
      </c>
      <c r="AX743" s="65">
        <f t="shared" si="334"/>
        <v>1</v>
      </c>
    </row>
    <row r="744" spans="1:50" ht="15" customHeight="1">
      <c r="A744" s="2">
        <v>75</v>
      </c>
      <c r="B744" s="2">
        <v>400</v>
      </c>
      <c r="C744" s="1" t="s">
        <v>334</v>
      </c>
      <c r="D744" s="35">
        <v>292364</v>
      </c>
      <c r="E744" s="66">
        <v>0</v>
      </c>
      <c r="F744" s="7">
        <v>765</v>
      </c>
      <c r="G744" s="66">
        <v>763</v>
      </c>
      <c r="H744" s="63">
        <v>2.532</v>
      </c>
      <c r="I744" s="65">
        <v>425</v>
      </c>
      <c r="J744" s="73">
        <f t="shared" si="309"/>
        <v>0.55700000000000005</v>
      </c>
      <c r="K744" s="65">
        <v>99</v>
      </c>
      <c r="L744" s="65">
        <v>320</v>
      </c>
      <c r="M744" s="61">
        <v>109</v>
      </c>
      <c r="N744" s="41">
        <f t="shared" si="308"/>
        <v>30.9375</v>
      </c>
      <c r="O744" s="41">
        <f t="shared" si="310"/>
        <v>34.0625</v>
      </c>
      <c r="P744" s="3">
        <v>806</v>
      </c>
      <c r="Q744" s="3">
        <v>877</v>
      </c>
      <c r="R744" s="3">
        <v>723</v>
      </c>
      <c r="S744" s="3">
        <v>717</v>
      </c>
      <c r="T744" s="75">
        <v>765</v>
      </c>
      <c r="U744" s="74">
        <f t="shared" si="311"/>
        <v>877</v>
      </c>
      <c r="V744" s="42">
        <f t="shared" si="312"/>
        <v>13</v>
      </c>
      <c r="W744" s="68">
        <v>232496</v>
      </c>
      <c r="X744" s="69">
        <v>325211</v>
      </c>
      <c r="Y744" s="8">
        <v>0.99314900300696374</v>
      </c>
      <c r="Z744" s="37">
        <f t="shared" si="313"/>
        <v>770.27719999999999</v>
      </c>
      <c r="AA744" s="65">
        <f t="shared" si="314"/>
        <v>0</v>
      </c>
      <c r="AB744" s="34">
        <f t="shared" si="315"/>
        <v>0.43202299999999999</v>
      </c>
      <c r="AC744" s="34" t="str">
        <f t="shared" si="316"/>
        <v/>
      </c>
      <c r="AD744" s="65" t="str">
        <f t="shared" si="317"/>
        <v/>
      </c>
      <c r="AE744" s="65">
        <f t="shared" si="318"/>
        <v>653.32100000000003</v>
      </c>
      <c r="AF744" s="65">
        <f t="shared" si="319"/>
        <v>630</v>
      </c>
      <c r="AG744" s="65">
        <f t="shared" si="335"/>
        <v>0</v>
      </c>
      <c r="AH744" s="34" t="str">
        <f t="shared" si="320"/>
        <v/>
      </c>
      <c r="AI744" s="34" t="str">
        <f t="shared" si="321"/>
        <v/>
      </c>
      <c r="AJ744" s="65" t="str">
        <f t="shared" si="322"/>
        <v/>
      </c>
      <c r="AK744" s="37" t="str">
        <f t="shared" si="323"/>
        <v/>
      </c>
      <c r="AL744" s="14">
        <f t="shared" si="324"/>
        <v>630</v>
      </c>
      <c r="AM744" s="42">
        <f t="shared" si="325"/>
        <v>702.8</v>
      </c>
      <c r="AN744" s="60">
        <f t="shared" si="326"/>
        <v>435793</v>
      </c>
      <c r="AO744" s="43">
        <f t="shared" si="327"/>
        <v>4.6442910472681925E-2</v>
      </c>
      <c r="AP744" s="66">
        <f t="shared" si="328"/>
        <v>6661.2602061862963</v>
      </c>
      <c r="AQ744" s="18">
        <v>0</v>
      </c>
      <c r="AR744" s="66">
        <f t="shared" si="329"/>
        <v>299025</v>
      </c>
      <c r="AS744" s="38">
        <f t="shared" si="330"/>
        <v>7630</v>
      </c>
      <c r="AT744" s="38">
        <f t="shared" si="331"/>
        <v>16260.550000000001</v>
      </c>
      <c r="AU744" s="66">
        <f t="shared" si="332"/>
        <v>284734</v>
      </c>
      <c r="AV744" s="20">
        <f t="shared" si="333"/>
        <v>299025</v>
      </c>
      <c r="AX744" s="65">
        <f t="shared" si="334"/>
        <v>1</v>
      </c>
    </row>
    <row r="745" spans="1:50" ht="15" customHeight="1">
      <c r="A745" s="2">
        <v>75</v>
      </c>
      <c r="B745" s="2">
        <v>500</v>
      </c>
      <c r="C745" s="1" t="s">
        <v>538</v>
      </c>
      <c r="D745" s="35">
        <v>2373054</v>
      </c>
      <c r="E745" s="66">
        <v>0</v>
      </c>
      <c r="F745" s="7">
        <v>5286</v>
      </c>
      <c r="G745" s="66">
        <v>5452</v>
      </c>
      <c r="H745" s="63">
        <v>2.218</v>
      </c>
      <c r="I745" s="65">
        <v>3453</v>
      </c>
      <c r="J745" s="73">
        <f t="shared" si="309"/>
        <v>0.63329999999999997</v>
      </c>
      <c r="K745" s="65">
        <v>465</v>
      </c>
      <c r="L745" s="65">
        <v>2340</v>
      </c>
      <c r="M745" s="61">
        <v>857</v>
      </c>
      <c r="N745" s="41">
        <f t="shared" si="308"/>
        <v>19.8718</v>
      </c>
      <c r="O745" s="41">
        <f t="shared" si="310"/>
        <v>36.623899999999999</v>
      </c>
      <c r="P745" s="3">
        <v>5366</v>
      </c>
      <c r="Q745" s="3">
        <v>5367</v>
      </c>
      <c r="R745" s="3">
        <v>5613</v>
      </c>
      <c r="S745" s="3">
        <v>5068</v>
      </c>
      <c r="T745" s="74">
        <v>5286</v>
      </c>
      <c r="U745" s="74">
        <f t="shared" si="311"/>
        <v>5613</v>
      </c>
      <c r="V745" s="42">
        <f t="shared" si="312"/>
        <v>2.87</v>
      </c>
      <c r="W745" s="68">
        <v>2800092</v>
      </c>
      <c r="X745" s="69">
        <v>1562202</v>
      </c>
      <c r="Y745" s="8">
        <v>5.014786941097797</v>
      </c>
      <c r="Z745" s="37">
        <f t="shared" si="313"/>
        <v>1054.0826999999999</v>
      </c>
      <c r="AA745" s="65">
        <f t="shared" si="314"/>
        <v>0</v>
      </c>
      <c r="AB745" s="34">
        <f t="shared" si="315"/>
        <v>0.43202299999999999</v>
      </c>
      <c r="AC745" s="34" t="str">
        <f t="shared" si="316"/>
        <v/>
      </c>
      <c r="AD745" s="65" t="str">
        <f t="shared" si="317"/>
        <v/>
      </c>
      <c r="AE745" s="65" t="str">
        <f t="shared" si="318"/>
        <v/>
      </c>
      <c r="AF745" s="65" t="str">
        <f t="shared" si="319"/>
        <v/>
      </c>
      <c r="AG745" s="65">
        <f t="shared" si="335"/>
        <v>682.50359021999998</v>
      </c>
      <c r="AH745" s="34" t="str">
        <f t="shared" si="320"/>
        <v/>
      </c>
      <c r="AI745" s="34" t="str">
        <f t="shared" si="321"/>
        <v/>
      </c>
      <c r="AJ745" s="65" t="str">
        <f t="shared" si="322"/>
        <v/>
      </c>
      <c r="AK745" s="37" t="str">
        <f t="shared" si="323"/>
        <v/>
      </c>
      <c r="AL745" s="14">
        <f t="shared" si="324"/>
        <v>682.5</v>
      </c>
      <c r="AM745" s="42">
        <f t="shared" si="325"/>
        <v>761.36</v>
      </c>
      <c r="AN745" s="60">
        <f t="shared" si="326"/>
        <v>2941231</v>
      </c>
      <c r="AO745" s="43">
        <f t="shared" si="327"/>
        <v>4.6442910472681925E-2</v>
      </c>
      <c r="AP745" s="66">
        <f t="shared" si="328"/>
        <v>26387.793543636999</v>
      </c>
      <c r="AQ745" s="18">
        <v>0</v>
      </c>
      <c r="AR745" s="66">
        <f t="shared" si="329"/>
        <v>2399442</v>
      </c>
      <c r="AS745" s="38">
        <f t="shared" si="330"/>
        <v>54520</v>
      </c>
      <c r="AT745" s="38">
        <f t="shared" si="331"/>
        <v>78110.100000000006</v>
      </c>
      <c r="AU745" s="66">
        <f t="shared" si="332"/>
        <v>2318534</v>
      </c>
      <c r="AV745" s="20">
        <f t="shared" si="333"/>
        <v>2399442</v>
      </c>
      <c r="AX745" s="65">
        <f t="shared" si="334"/>
        <v>1</v>
      </c>
    </row>
    <row r="746" spans="1:50" ht="15" customHeight="1">
      <c r="A746" s="2">
        <v>76</v>
      </c>
      <c r="B746" s="2">
        <v>100</v>
      </c>
      <c r="C746" s="1" t="s">
        <v>21</v>
      </c>
      <c r="D746" s="35">
        <v>807351</v>
      </c>
      <c r="E746" s="66">
        <v>0</v>
      </c>
      <c r="F746" s="7">
        <v>1412</v>
      </c>
      <c r="G746" s="66">
        <v>1356</v>
      </c>
      <c r="H746" s="63">
        <v>1.95</v>
      </c>
      <c r="I746" s="65">
        <v>588</v>
      </c>
      <c r="J746" s="73">
        <f t="shared" si="309"/>
        <v>0.43359999999999999</v>
      </c>
      <c r="K746" s="65">
        <v>250</v>
      </c>
      <c r="L746" s="65">
        <v>861</v>
      </c>
      <c r="M746" s="61">
        <v>374</v>
      </c>
      <c r="N746" s="41">
        <f t="shared" si="308"/>
        <v>29.036000000000001</v>
      </c>
      <c r="O746" s="41">
        <f t="shared" si="310"/>
        <v>43.437899999999999</v>
      </c>
      <c r="P746" s="3">
        <v>1789</v>
      </c>
      <c r="Q746" s="3">
        <v>1842</v>
      </c>
      <c r="R746" s="3">
        <v>1552</v>
      </c>
      <c r="S746" s="3">
        <v>2871</v>
      </c>
      <c r="T746" s="74">
        <v>1412</v>
      </c>
      <c r="U746" s="74">
        <f t="shared" si="311"/>
        <v>2871</v>
      </c>
      <c r="V746" s="42">
        <f t="shared" si="312"/>
        <v>52.77</v>
      </c>
      <c r="W746" s="68">
        <v>753528</v>
      </c>
      <c r="X746" s="69">
        <v>1500788</v>
      </c>
      <c r="Y746" s="8">
        <v>2.0405831996132799</v>
      </c>
      <c r="Z746" s="37">
        <f t="shared" si="313"/>
        <v>691.95899999999995</v>
      </c>
      <c r="AA746" s="65">
        <f t="shared" si="314"/>
        <v>0</v>
      </c>
      <c r="AB746" s="34">
        <f t="shared" si="315"/>
        <v>0.43202299999999999</v>
      </c>
      <c r="AC746" s="34" t="str">
        <f t="shared" si="316"/>
        <v/>
      </c>
      <c r="AD746" s="65" t="str">
        <f t="shared" si="317"/>
        <v/>
      </c>
      <c r="AE746" s="65">
        <f t="shared" si="318"/>
        <v>870.952</v>
      </c>
      <c r="AF746" s="65">
        <f t="shared" si="319"/>
        <v>630</v>
      </c>
      <c r="AG746" s="65">
        <f t="shared" si="335"/>
        <v>0</v>
      </c>
      <c r="AH746" s="34" t="str">
        <f t="shared" si="320"/>
        <v/>
      </c>
      <c r="AI746" s="34" t="str">
        <f t="shared" si="321"/>
        <v/>
      </c>
      <c r="AJ746" s="65" t="str">
        <f t="shared" si="322"/>
        <v/>
      </c>
      <c r="AK746" s="37" t="str">
        <f t="shared" si="323"/>
        <v/>
      </c>
      <c r="AL746" s="14">
        <f t="shared" si="324"/>
        <v>630</v>
      </c>
      <c r="AM746" s="42">
        <f t="shared" si="325"/>
        <v>702.8</v>
      </c>
      <c r="AN746" s="60">
        <f t="shared" si="326"/>
        <v>627455</v>
      </c>
      <c r="AO746" s="43">
        <f t="shared" si="327"/>
        <v>4.6442910472681925E-2</v>
      </c>
      <c r="AP746" s="66">
        <f t="shared" si="328"/>
        <v>-8354.8938223935875</v>
      </c>
      <c r="AQ746" s="18">
        <v>0</v>
      </c>
      <c r="AR746" s="66">
        <f t="shared" si="329"/>
        <v>627455</v>
      </c>
      <c r="AS746" s="38">
        <f t="shared" si="330"/>
        <v>13560</v>
      </c>
      <c r="AT746" s="38">
        <f t="shared" si="331"/>
        <v>75039.400000000009</v>
      </c>
      <c r="AU746" s="66">
        <f t="shared" si="332"/>
        <v>793791</v>
      </c>
      <c r="AV746" s="20">
        <f t="shared" si="333"/>
        <v>793791</v>
      </c>
      <c r="AX746" s="65">
        <f t="shared" si="334"/>
        <v>1</v>
      </c>
    </row>
    <row r="747" spans="1:50" ht="15" customHeight="1">
      <c r="A747" s="2">
        <v>76</v>
      </c>
      <c r="B747" s="2">
        <v>200</v>
      </c>
      <c r="C747" s="1" t="s">
        <v>60</v>
      </c>
      <c r="D747" s="35">
        <v>1137958</v>
      </c>
      <c r="E747" s="66">
        <v>0</v>
      </c>
      <c r="F747" s="7">
        <v>3240</v>
      </c>
      <c r="G747" s="66">
        <v>3156</v>
      </c>
      <c r="H747" s="63">
        <v>2.081</v>
      </c>
      <c r="I747" s="65">
        <v>1732</v>
      </c>
      <c r="J747" s="73">
        <f t="shared" si="309"/>
        <v>0.54879999999999995</v>
      </c>
      <c r="K747" s="65">
        <v>306</v>
      </c>
      <c r="L747" s="65">
        <v>1570</v>
      </c>
      <c r="M747" s="61">
        <v>686</v>
      </c>
      <c r="N747" s="41">
        <f t="shared" si="308"/>
        <v>19.490400000000001</v>
      </c>
      <c r="O747" s="41">
        <f t="shared" si="310"/>
        <v>43.694300000000005</v>
      </c>
      <c r="P747" s="3">
        <v>3484</v>
      </c>
      <c r="Q747" s="3">
        <v>3656</v>
      </c>
      <c r="R747" s="3">
        <v>3235</v>
      </c>
      <c r="S747" s="3">
        <v>3376</v>
      </c>
      <c r="T747" s="74">
        <v>3240</v>
      </c>
      <c r="U747" s="74">
        <f t="shared" si="311"/>
        <v>3656</v>
      </c>
      <c r="V747" s="42">
        <f t="shared" si="312"/>
        <v>13.68</v>
      </c>
      <c r="W747" s="68">
        <v>1969838</v>
      </c>
      <c r="X747" s="69">
        <v>1874778</v>
      </c>
      <c r="Y747" s="8">
        <v>3.0206993237034303</v>
      </c>
      <c r="Z747" s="37">
        <f t="shared" si="313"/>
        <v>1072.5993000000001</v>
      </c>
      <c r="AA747" s="65">
        <f t="shared" si="314"/>
        <v>0</v>
      </c>
      <c r="AB747" s="34">
        <f t="shared" si="315"/>
        <v>0.43202299999999999</v>
      </c>
      <c r="AC747" s="34" t="str">
        <f t="shared" si="316"/>
        <v/>
      </c>
      <c r="AD747" s="65" t="str">
        <f t="shared" si="317"/>
        <v/>
      </c>
      <c r="AE747" s="65" t="str">
        <f t="shared" si="318"/>
        <v/>
      </c>
      <c r="AF747" s="65" t="str">
        <f t="shared" si="319"/>
        <v/>
      </c>
      <c r="AG747" s="65">
        <f t="shared" si="335"/>
        <v>863.08477775999995</v>
      </c>
      <c r="AH747" s="34" t="str">
        <f t="shared" si="320"/>
        <v/>
      </c>
      <c r="AI747" s="34" t="str">
        <f t="shared" si="321"/>
        <v/>
      </c>
      <c r="AJ747" s="65" t="str">
        <f t="shared" si="322"/>
        <v/>
      </c>
      <c r="AK747" s="37" t="str">
        <f t="shared" si="323"/>
        <v/>
      </c>
      <c r="AL747" s="14">
        <f t="shared" si="324"/>
        <v>863.08</v>
      </c>
      <c r="AM747" s="42">
        <f t="shared" si="325"/>
        <v>962.81</v>
      </c>
      <c r="AN747" s="60">
        <f t="shared" si="326"/>
        <v>2187613</v>
      </c>
      <c r="AO747" s="43">
        <f t="shared" si="327"/>
        <v>4.6442910472681925E-2</v>
      </c>
      <c r="AP747" s="66">
        <f t="shared" si="328"/>
        <v>48749.033192202944</v>
      </c>
      <c r="AQ747" s="18">
        <v>0</v>
      </c>
      <c r="AR747" s="66">
        <f t="shared" si="329"/>
        <v>1186707</v>
      </c>
      <c r="AS747" s="38">
        <f t="shared" si="330"/>
        <v>31560</v>
      </c>
      <c r="AT747" s="38">
        <f t="shared" si="331"/>
        <v>93738.900000000009</v>
      </c>
      <c r="AU747" s="66">
        <f t="shared" si="332"/>
        <v>1106398</v>
      </c>
      <c r="AV747" s="20">
        <f t="shared" si="333"/>
        <v>1186707</v>
      </c>
      <c r="AX747" s="65">
        <f t="shared" si="334"/>
        <v>1</v>
      </c>
    </row>
    <row r="748" spans="1:50" ht="15" customHeight="1">
      <c r="A748" s="2">
        <v>76</v>
      </c>
      <c r="B748" s="2">
        <v>300</v>
      </c>
      <c r="C748" s="1" t="s">
        <v>151</v>
      </c>
      <c r="D748" s="35">
        <v>20962</v>
      </c>
      <c r="E748" s="66">
        <v>0</v>
      </c>
      <c r="F748" s="7">
        <v>164</v>
      </c>
      <c r="G748" s="66">
        <v>150</v>
      </c>
      <c r="H748" s="63">
        <v>2.419</v>
      </c>
      <c r="I748" s="65">
        <v>44</v>
      </c>
      <c r="J748" s="73">
        <f t="shared" si="309"/>
        <v>0.29330000000000001</v>
      </c>
      <c r="K748" s="65">
        <v>17</v>
      </c>
      <c r="L748" s="65">
        <v>69</v>
      </c>
      <c r="M748" s="61">
        <v>17</v>
      </c>
      <c r="N748" s="41">
        <f t="shared" si="308"/>
        <v>24.637700000000002</v>
      </c>
      <c r="O748" s="41">
        <f t="shared" si="310"/>
        <v>24.637700000000002</v>
      </c>
      <c r="P748" s="3">
        <v>147</v>
      </c>
      <c r="Q748" s="3">
        <v>196</v>
      </c>
      <c r="R748" s="3">
        <v>172</v>
      </c>
      <c r="S748" s="3">
        <v>173</v>
      </c>
      <c r="T748" s="75">
        <v>164</v>
      </c>
      <c r="U748" s="74">
        <f t="shared" si="311"/>
        <v>196</v>
      </c>
      <c r="V748" s="42">
        <f t="shared" si="312"/>
        <v>23.47</v>
      </c>
      <c r="W748" s="68">
        <v>109715</v>
      </c>
      <c r="X748" s="69">
        <v>47253</v>
      </c>
      <c r="Y748" s="8">
        <v>2.009874949227564</v>
      </c>
      <c r="Z748" s="37">
        <f t="shared" si="313"/>
        <v>81.597099999999998</v>
      </c>
      <c r="AA748" s="65">
        <f t="shared" si="314"/>
        <v>0</v>
      </c>
      <c r="AB748" s="34">
        <f t="shared" si="315"/>
        <v>0.43202299999999999</v>
      </c>
      <c r="AC748" s="34" t="str">
        <f t="shared" si="316"/>
        <v/>
      </c>
      <c r="AD748" s="65" t="str">
        <f t="shared" si="317"/>
        <v/>
      </c>
      <c r="AE748" s="65">
        <f t="shared" si="318"/>
        <v>428.35</v>
      </c>
      <c r="AF748" s="65">
        <f t="shared" si="319"/>
        <v>428.35</v>
      </c>
      <c r="AG748" s="65">
        <f t="shared" si="335"/>
        <v>0</v>
      </c>
      <c r="AH748" s="34" t="str">
        <f t="shared" si="320"/>
        <v/>
      </c>
      <c r="AI748" s="34" t="str">
        <f t="shared" si="321"/>
        <v/>
      </c>
      <c r="AJ748" s="65" t="str">
        <f t="shared" si="322"/>
        <v/>
      </c>
      <c r="AK748" s="37" t="str">
        <f t="shared" si="323"/>
        <v/>
      </c>
      <c r="AL748" s="14">
        <f t="shared" si="324"/>
        <v>428.35</v>
      </c>
      <c r="AM748" s="42">
        <f t="shared" si="325"/>
        <v>477.85</v>
      </c>
      <c r="AN748" s="60">
        <f t="shared" si="326"/>
        <v>24278</v>
      </c>
      <c r="AO748" s="43">
        <f t="shared" si="327"/>
        <v>4.6442910472681925E-2</v>
      </c>
      <c r="AP748" s="66">
        <f t="shared" si="328"/>
        <v>154.00469112741325</v>
      </c>
      <c r="AQ748" s="18">
        <v>0</v>
      </c>
      <c r="AR748" s="66">
        <f t="shared" si="329"/>
        <v>21116</v>
      </c>
      <c r="AS748" s="38">
        <f t="shared" si="330"/>
        <v>1500</v>
      </c>
      <c r="AT748" s="38">
        <f t="shared" si="331"/>
        <v>2362.65</v>
      </c>
      <c r="AU748" s="66">
        <f t="shared" si="332"/>
        <v>19462</v>
      </c>
      <c r="AV748" s="20">
        <f t="shared" si="333"/>
        <v>21116</v>
      </c>
      <c r="AX748" s="65">
        <f t="shared" si="334"/>
        <v>1</v>
      </c>
    </row>
    <row r="749" spans="1:50" ht="15" customHeight="1">
      <c r="A749" s="2">
        <v>76</v>
      </c>
      <c r="B749" s="2">
        <v>400</v>
      </c>
      <c r="C749" s="1" t="s">
        <v>184</v>
      </c>
      <c r="D749" s="35">
        <v>6939</v>
      </c>
      <c r="E749" s="66">
        <v>0</v>
      </c>
      <c r="F749" s="7">
        <v>97</v>
      </c>
      <c r="G749" s="66">
        <v>95</v>
      </c>
      <c r="H749" s="63">
        <v>2.375</v>
      </c>
      <c r="I749" s="65">
        <v>20</v>
      </c>
      <c r="J749" s="73">
        <f t="shared" si="309"/>
        <v>0.21049999999999999</v>
      </c>
      <c r="K749" s="65">
        <v>24</v>
      </c>
      <c r="L749" s="65">
        <v>61</v>
      </c>
      <c r="M749" s="61">
        <v>19</v>
      </c>
      <c r="N749" s="41">
        <f t="shared" si="308"/>
        <v>39.344299999999997</v>
      </c>
      <c r="O749" s="41">
        <f t="shared" si="310"/>
        <v>31.147500000000001</v>
      </c>
      <c r="P749" s="3">
        <v>136</v>
      </c>
      <c r="Q749" s="3">
        <v>152</v>
      </c>
      <c r="R749" s="3">
        <v>98</v>
      </c>
      <c r="S749" s="3">
        <v>108</v>
      </c>
      <c r="T749" s="75">
        <v>97</v>
      </c>
      <c r="U749" s="74">
        <f t="shared" si="311"/>
        <v>152</v>
      </c>
      <c r="V749" s="42">
        <f t="shared" si="312"/>
        <v>37.5</v>
      </c>
      <c r="W749" s="68">
        <v>72844</v>
      </c>
      <c r="X749" s="69">
        <v>38326</v>
      </c>
      <c r="Y749" s="8">
        <v>0.74263471490987598</v>
      </c>
      <c r="Z749" s="37">
        <f t="shared" si="313"/>
        <v>130.61600000000001</v>
      </c>
      <c r="AA749" s="65">
        <f t="shared" si="314"/>
        <v>0</v>
      </c>
      <c r="AB749" s="34">
        <f t="shared" si="315"/>
        <v>0.43202299999999999</v>
      </c>
      <c r="AC749" s="34" t="str">
        <f t="shared" si="316"/>
        <v/>
      </c>
      <c r="AD749" s="65" t="str">
        <f t="shared" si="317"/>
        <v/>
      </c>
      <c r="AE749" s="65">
        <f t="shared" si="318"/>
        <v>410</v>
      </c>
      <c r="AF749" s="65">
        <f t="shared" si="319"/>
        <v>410</v>
      </c>
      <c r="AG749" s="65">
        <f t="shared" si="335"/>
        <v>0</v>
      </c>
      <c r="AH749" s="34" t="str">
        <f t="shared" si="320"/>
        <v/>
      </c>
      <c r="AI749" s="34" t="str">
        <f t="shared" si="321"/>
        <v/>
      </c>
      <c r="AJ749" s="65" t="str">
        <f t="shared" si="322"/>
        <v/>
      </c>
      <c r="AK749" s="37" t="str">
        <f t="shared" si="323"/>
        <v/>
      </c>
      <c r="AL749" s="14">
        <f t="shared" si="324"/>
        <v>410</v>
      </c>
      <c r="AM749" s="42">
        <f t="shared" si="325"/>
        <v>457.38</v>
      </c>
      <c r="AN749" s="60">
        <f t="shared" si="326"/>
        <v>11981</v>
      </c>
      <c r="AO749" s="43">
        <f t="shared" si="327"/>
        <v>4.6442910472681925E-2</v>
      </c>
      <c r="AP749" s="66">
        <f t="shared" si="328"/>
        <v>234.16515460326227</v>
      </c>
      <c r="AQ749" s="18">
        <v>0</v>
      </c>
      <c r="AR749" s="66">
        <f t="shared" si="329"/>
        <v>7173</v>
      </c>
      <c r="AS749" s="38">
        <f t="shared" si="330"/>
        <v>950</v>
      </c>
      <c r="AT749" s="38">
        <f t="shared" si="331"/>
        <v>1916.3000000000002</v>
      </c>
      <c r="AU749" s="66">
        <f t="shared" si="332"/>
        <v>5989</v>
      </c>
      <c r="AV749" s="20">
        <f t="shared" si="333"/>
        <v>7173</v>
      </c>
      <c r="AX749" s="65">
        <f t="shared" si="334"/>
        <v>1</v>
      </c>
    </row>
    <row r="750" spans="1:50" ht="15" customHeight="1">
      <c r="A750" s="2">
        <v>76</v>
      </c>
      <c r="B750" s="2">
        <v>500</v>
      </c>
      <c r="C750" s="1" t="s">
        <v>194</v>
      </c>
      <c r="D750" s="35">
        <v>25152</v>
      </c>
      <c r="E750" s="66">
        <v>0</v>
      </c>
      <c r="F750" s="7">
        <v>115</v>
      </c>
      <c r="G750" s="66">
        <v>119</v>
      </c>
      <c r="H750" s="63">
        <v>2.1640000000000001</v>
      </c>
      <c r="I750" s="65">
        <v>42</v>
      </c>
      <c r="J750" s="73">
        <f t="shared" si="309"/>
        <v>0.35289999999999999</v>
      </c>
      <c r="K750" s="65">
        <v>37</v>
      </c>
      <c r="L750" s="65">
        <v>83</v>
      </c>
      <c r="M750" s="61">
        <v>28</v>
      </c>
      <c r="N750" s="41">
        <f t="shared" si="308"/>
        <v>44.578299999999999</v>
      </c>
      <c r="O750" s="41">
        <f t="shared" si="310"/>
        <v>33.734900000000003</v>
      </c>
      <c r="P750" s="3">
        <v>195</v>
      </c>
      <c r="Q750" s="3">
        <v>179</v>
      </c>
      <c r="R750" s="3">
        <v>149</v>
      </c>
      <c r="S750" s="3">
        <v>133</v>
      </c>
      <c r="T750" s="75">
        <v>115</v>
      </c>
      <c r="U750" s="74">
        <f t="shared" si="311"/>
        <v>195</v>
      </c>
      <c r="V750" s="42">
        <f t="shared" si="312"/>
        <v>38.97</v>
      </c>
      <c r="W750" s="68">
        <v>57565</v>
      </c>
      <c r="X750" s="69">
        <v>18522</v>
      </c>
      <c r="Y750" s="8">
        <v>0.80910915417368734</v>
      </c>
      <c r="Z750" s="37">
        <f t="shared" si="313"/>
        <v>142.13159999999999</v>
      </c>
      <c r="AA750" s="65">
        <f t="shared" si="314"/>
        <v>0</v>
      </c>
      <c r="AB750" s="34">
        <f t="shared" si="315"/>
        <v>0.43202299999999999</v>
      </c>
      <c r="AC750" s="34" t="str">
        <f t="shared" si="316"/>
        <v/>
      </c>
      <c r="AD750" s="65" t="str">
        <f t="shared" si="317"/>
        <v/>
      </c>
      <c r="AE750" s="65">
        <f t="shared" si="318"/>
        <v>416.97300000000001</v>
      </c>
      <c r="AF750" s="65">
        <f t="shared" si="319"/>
        <v>416.97300000000001</v>
      </c>
      <c r="AG750" s="65">
        <f t="shared" si="335"/>
        <v>0</v>
      </c>
      <c r="AH750" s="34" t="str">
        <f t="shared" si="320"/>
        <v/>
      </c>
      <c r="AI750" s="34" t="str">
        <f t="shared" si="321"/>
        <v/>
      </c>
      <c r="AJ750" s="65" t="str">
        <f t="shared" si="322"/>
        <v/>
      </c>
      <c r="AK750" s="37" t="str">
        <f t="shared" si="323"/>
        <v/>
      </c>
      <c r="AL750" s="14">
        <f t="shared" si="324"/>
        <v>416.97</v>
      </c>
      <c r="AM750" s="42">
        <f t="shared" si="325"/>
        <v>465.15</v>
      </c>
      <c r="AN750" s="60">
        <f t="shared" si="326"/>
        <v>30483</v>
      </c>
      <c r="AO750" s="43">
        <f t="shared" si="327"/>
        <v>4.6442910472681925E-2</v>
      </c>
      <c r="AP750" s="66">
        <f t="shared" si="328"/>
        <v>247.58715572986733</v>
      </c>
      <c r="AQ750" s="18">
        <v>0</v>
      </c>
      <c r="AR750" s="66">
        <f t="shared" si="329"/>
        <v>25400</v>
      </c>
      <c r="AS750" s="38">
        <f t="shared" si="330"/>
        <v>1190</v>
      </c>
      <c r="AT750" s="38">
        <f t="shared" si="331"/>
        <v>926.1</v>
      </c>
      <c r="AU750" s="66">
        <f t="shared" si="332"/>
        <v>24226</v>
      </c>
      <c r="AV750" s="20">
        <f t="shared" si="333"/>
        <v>25400</v>
      </c>
      <c r="AX750" s="65">
        <f t="shared" si="334"/>
        <v>1</v>
      </c>
    </row>
    <row r="751" spans="1:50" ht="15" customHeight="1">
      <c r="A751" s="2">
        <v>76</v>
      </c>
      <c r="B751" s="2">
        <v>600</v>
      </c>
      <c r="C751" s="1" t="s">
        <v>372</v>
      </c>
      <c r="D751" s="35">
        <v>4705</v>
      </c>
      <c r="E751" s="66">
        <v>0</v>
      </c>
      <c r="F751" s="7">
        <v>92</v>
      </c>
      <c r="G751" s="66">
        <v>86</v>
      </c>
      <c r="H751" s="63">
        <v>1.7549999999999999</v>
      </c>
      <c r="I751" s="65"/>
      <c r="J751" s="73">
        <f t="shared" si="309"/>
        <v>0</v>
      </c>
      <c r="K751" s="65">
        <v>36</v>
      </c>
      <c r="L751" s="65">
        <v>71</v>
      </c>
      <c r="M751" s="61">
        <v>9</v>
      </c>
      <c r="N751" s="41">
        <f t="shared" si="308"/>
        <v>50.7042</v>
      </c>
      <c r="O751" s="41">
        <f t="shared" si="310"/>
        <v>12.676100000000002</v>
      </c>
      <c r="P751" s="3">
        <v>146</v>
      </c>
      <c r="Q751" s="3">
        <v>142</v>
      </c>
      <c r="R751" s="3">
        <v>123</v>
      </c>
      <c r="S751" s="3">
        <v>112</v>
      </c>
      <c r="T751" s="75">
        <v>92</v>
      </c>
      <c r="U751" s="74">
        <f t="shared" si="311"/>
        <v>146</v>
      </c>
      <c r="V751" s="42">
        <f t="shared" si="312"/>
        <v>41.1</v>
      </c>
      <c r="W751" s="68">
        <v>310285</v>
      </c>
      <c r="X751" s="69">
        <v>184145</v>
      </c>
      <c r="Y751" s="8">
        <v>1.3864662693417884</v>
      </c>
      <c r="Z751" s="37">
        <f t="shared" si="313"/>
        <v>66.355699999999999</v>
      </c>
      <c r="AA751" s="65">
        <f t="shared" si="314"/>
        <v>0</v>
      </c>
      <c r="AB751" s="34">
        <f t="shared" si="315"/>
        <v>0.43202299999999999</v>
      </c>
      <c r="AC751" s="34" t="str">
        <f t="shared" si="316"/>
        <v/>
      </c>
      <c r="AD751" s="65" t="str">
        <f t="shared" si="317"/>
        <v/>
      </c>
      <c r="AE751" s="65">
        <f t="shared" si="318"/>
        <v>410</v>
      </c>
      <c r="AF751" s="65">
        <f t="shared" si="319"/>
        <v>410</v>
      </c>
      <c r="AG751" s="65">
        <f t="shared" si="335"/>
        <v>0</v>
      </c>
      <c r="AH751" s="34" t="str">
        <f t="shared" si="320"/>
        <v/>
      </c>
      <c r="AI751" s="34" t="str">
        <f t="shared" si="321"/>
        <v/>
      </c>
      <c r="AJ751" s="65" t="str">
        <f t="shared" si="322"/>
        <v/>
      </c>
      <c r="AK751" s="37" t="str">
        <f t="shared" si="323"/>
        <v/>
      </c>
      <c r="AL751" s="14">
        <f t="shared" si="324"/>
        <v>410</v>
      </c>
      <c r="AM751" s="42">
        <f t="shared" si="325"/>
        <v>457.38</v>
      </c>
      <c r="AN751" s="60">
        <f t="shared" si="326"/>
        <v>0</v>
      </c>
      <c r="AO751" s="43">
        <f t="shared" si="327"/>
        <v>4.6442910472681925E-2</v>
      </c>
      <c r="AP751" s="66">
        <f t="shared" si="328"/>
        <v>-218.51389377396845</v>
      </c>
      <c r="AQ751" s="18">
        <v>0</v>
      </c>
      <c r="AR751" s="66">
        <f t="shared" si="329"/>
        <v>0</v>
      </c>
      <c r="AS751" s="38">
        <f t="shared" si="330"/>
        <v>860</v>
      </c>
      <c r="AT751" s="38">
        <f t="shared" si="331"/>
        <v>9207.25</v>
      </c>
      <c r="AU751" s="66">
        <f t="shared" si="332"/>
        <v>3845</v>
      </c>
      <c r="AV751" s="20">
        <f t="shared" si="333"/>
        <v>3845</v>
      </c>
      <c r="AX751" s="65">
        <f t="shared" si="334"/>
        <v>1</v>
      </c>
    </row>
    <row r="752" spans="1:50" ht="15" customHeight="1">
      <c r="A752" s="2">
        <v>76</v>
      </c>
      <c r="B752" s="2">
        <v>700</v>
      </c>
      <c r="C752" s="1" t="s">
        <v>410</v>
      </c>
      <c r="D752" s="35">
        <v>245698</v>
      </c>
      <c r="E752" s="66">
        <v>0</v>
      </c>
      <c r="F752" s="7">
        <v>759</v>
      </c>
      <c r="G752" s="66">
        <v>742</v>
      </c>
      <c r="H752" s="63">
        <v>2.2690000000000001</v>
      </c>
      <c r="I752" s="65">
        <v>123</v>
      </c>
      <c r="J752" s="73">
        <f t="shared" si="309"/>
        <v>0.1658</v>
      </c>
      <c r="K752" s="65">
        <v>107</v>
      </c>
      <c r="L752" s="65">
        <v>367</v>
      </c>
      <c r="M752" s="61">
        <v>112</v>
      </c>
      <c r="N752" s="41">
        <f t="shared" si="308"/>
        <v>29.1553</v>
      </c>
      <c r="O752" s="41">
        <f t="shared" si="310"/>
        <v>30.517699999999998</v>
      </c>
      <c r="P752" s="3">
        <v>641</v>
      </c>
      <c r="Q752" s="3">
        <v>761</v>
      </c>
      <c r="R752" s="3">
        <v>732</v>
      </c>
      <c r="S752" s="3">
        <v>759</v>
      </c>
      <c r="T752" s="75">
        <v>759</v>
      </c>
      <c r="U752" s="74">
        <f t="shared" si="311"/>
        <v>761</v>
      </c>
      <c r="V752" s="42">
        <f t="shared" si="312"/>
        <v>2.5</v>
      </c>
      <c r="W752" s="68">
        <v>295783</v>
      </c>
      <c r="X752" s="69">
        <v>296378</v>
      </c>
      <c r="Y752" s="8">
        <v>0.82331308098724787</v>
      </c>
      <c r="Z752" s="37">
        <f t="shared" si="313"/>
        <v>921.88499999999999</v>
      </c>
      <c r="AA752" s="65">
        <f t="shared" si="314"/>
        <v>0</v>
      </c>
      <c r="AB752" s="34">
        <f t="shared" si="315"/>
        <v>0.43202299999999999</v>
      </c>
      <c r="AC752" s="34" t="str">
        <f t="shared" si="316"/>
        <v/>
      </c>
      <c r="AD752" s="65" t="str">
        <f t="shared" si="317"/>
        <v/>
      </c>
      <c r="AE752" s="65">
        <f t="shared" si="318"/>
        <v>645.61400000000003</v>
      </c>
      <c r="AF752" s="65">
        <f t="shared" si="319"/>
        <v>630</v>
      </c>
      <c r="AG752" s="65">
        <f t="shared" si="335"/>
        <v>0</v>
      </c>
      <c r="AH752" s="34" t="str">
        <f t="shared" si="320"/>
        <v/>
      </c>
      <c r="AI752" s="34" t="str">
        <f t="shared" si="321"/>
        <v/>
      </c>
      <c r="AJ752" s="65" t="str">
        <f t="shared" si="322"/>
        <v/>
      </c>
      <c r="AK752" s="37" t="str">
        <f t="shared" si="323"/>
        <v/>
      </c>
      <c r="AL752" s="14">
        <f t="shared" si="324"/>
        <v>630</v>
      </c>
      <c r="AM752" s="42">
        <f t="shared" si="325"/>
        <v>702.8</v>
      </c>
      <c r="AN752" s="60">
        <f t="shared" si="326"/>
        <v>393693</v>
      </c>
      <c r="AO752" s="43">
        <f t="shared" si="327"/>
        <v>4.6442910472681925E-2</v>
      </c>
      <c r="AP752" s="66">
        <f t="shared" si="328"/>
        <v>6873.3185354045618</v>
      </c>
      <c r="AQ752" s="18">
        <v>0</v>
      </c>
      <c r="AR752" s="66">
        <f t="shared" si="329"/>
        <v>252571</v>
      </c>
      <c r="AS752" s="38">
        <f t="shared" si="330"/>
        <v>7420</v>
      </c>
      <c r="AT752" s="38">
        <f t="shared" si="331"/>
        <v>14818.900000000001</v>
      </c>
      <c r="AU752" s="66">
        <f t="shared" si="332"/>
        <v>238278</v>
      </c>
      <c r="AV752" s="20">
        <f t="shared" si="333"/>
        <v>252571</v>
      </c>
      <c r="AX752" s="65">
        <f t="shared" si="334"/>
        <v>1</v>
      </c>
    </row>
    <row r="753" spans="1:50" ht="15" customHeight="1">
      <c r="A753" s="2">
        <v>76</v>
      </c>
      <c r="B753" s="2">
        <v>800</v>
      </c>
      <c r="C753" s="1" t="s">
        <v>546</v>
      </c>
      <c r="D753" s="35">
        <v>56321</v>
      </c>
      <c r="E753" s="66">
        <v>0</v>
      </c>
      <c r="F753" s="7">
        <v>278</v>
      </c>
      <c r="G753" s="66">
        <v>269</v>
      </c>
      <c r="H753" s="63">
        <v>2.339</v>
      </c>
      <c r="I753" s="65">
        <v>178</v>
      </c>
      <c r="J753" s="73">
        <f t="shared" si="309"/>
        <v>0.66169999999999995</v>
      </c>
      <c r="K753" s="65">
        <v>66</v>
      </c>
      <c r="L753" s="65">
        <v>127</v>
      </c>
      <c r="M753" s="61">
        <v>21</v>
      </c>
      <c r="N753" s="41">
        <f t="shared" si="308"/>
        <v>51.968499999999992</v>
      </c>
      <c r="O753" s="41">
        <f t="shared" si="310"/>
        <v>16.535399999999999</v>
      </c>
      <c r="P753" s="3">
        <v>358</v>
      </c>
      <c r="Q753" s="3">
        <v>343</v>
      </c>
      <c r="R753" s="3">
        <v>282</v>
      </c>
      <c r="S753" s="3">
        <v>303</v>
      </c>
      <c r="T753" s="75">
        <v>278</v>
      </c>
      <c r="U753" s="74">
        <f t="shared" si="311"/>
        <v>358</v>
      </c>
      <c r="V753" s="42">
        <f t="shared" si="312"/>
        <v>24.86</v>
      </c>
      <c r="W753" s="68">
        <v>274909</v>
      </c>
      <c r="X753" s="69">
        <v>129706</v>
      </c>
      <c r="Y753" s="8">
        <v>0.55959062358590084</v>
      </c>
      <c r="Z753" s="37">
        <f t="shared" si="313"/>
        <v>496.79169999999999</v>
      </c>
      <c r="AA753" s="65">
        <f t="shared" si="314"/>
        <v>0</v>
      </c>
      <c r="AB753" s="34">
        <f t="shared" si="315"/>
        <v>0.43202299999999999</v>
      </c>
      <c r="AC753" s="34" t="str">
        <f t="shared" si="316"/>
        <v/>
      </c>
      <c r="AD753" s="65" t="str">
        <f t="shared" si="317"/>
        <v/>
      </c>
      <c r="AE753" s="65">
        <f t="shared" si="318"/>
        <v>472.02300000000002</v>
      </c>
      <c r="AF753" s="65">
        <f t="shared" si="319"/>
        <v>472.02300000000002</v>
      </c>
      <c r="AG753" s="65">
        <f t="shared" si="335"/>
        <v>0</v>
      </c>
      <c r="AH753" s="34" t="str">
        <f t="shared" si="320"/>
        <v/>
      </c>
      <c r="AI753" s="34" t="str">
        <f t="shared" si="321"/>
        <v/>
      </c>
      <c r="AJ753" s="65" t="str">
        <f t="shared" si="322"/>
        <v/>
      </c>
      <c r="AK753" s="37" t="str">
        <f t="shared" si="323"/>
        <v/>
      </c>
      <c r="AL753" s="14">
        <f t="shared" si="324"/>
        <v>472.02</v>
      </c>
      <c r="AM753" s="42">
        <f t="shared" si="325"/>
        <v>526.55999999999995</v>
      </c>
      <c r="AN753" s="60">
        <f t="shared" si="326"/>
        <v>22878</v>
      </c>
      <c r="AO753" s="43">
        <f t="shared" si="327"/>
        <v>4.6442910472681925E-2</v>
      </c>
      <c r="AP753" s="66">
        <f t="shared" si="328"/>
        <v>-1553.1902549379017</v>
      </c>
      <c r="AQ753" s="18">
        <v>0</v>
      </c>
      <c r="AR753" s="66">
        <f t="shared" si="329"/>
        <v>22878</v>
      </c>
      <c r="AS753" s="38">
        <f t="shared" si="330"/>
        <v>2690</v>
      </c>
      <c r="AT753" s="38">
        <f t="shared" si="331"/>
        <v>6485.3</v>
      </c>
      <c r="AU753" s="66">
        <f t="shared" si="332"/>
        <v>53631</v>
      </c>
      <c r="AV753" s="20">
        <f t="shared" si="333"/>
        <v>53631</v>
      </c>
      <c r="AX753" s="65">
        <f t="shared" si="334"/>
        <v>1</v>
      </c>
    </row>
    <row r="754" spans="1:50" ht="15" customHeight="1">
      <c r="A754" s="2">
        <v>77</v>
      </c>
      <c r="B754" s="2">
        <v>100</v>
      </c>
      <c r="C754" s="1" t="s">
        <v>61</v>
      </c>
      <c r="D754" s="35">
        <v>163050</v>
      </c>
      <c r="E754" s="66">
        <v>0</v>
      </c>
      <c r="F754" s="7">
        <v>497</v>
      </c>
      <c r="G754" s="66">
        <v>486</v>
      </c>
      <c r="H754" s="63">
        <v>2.3940000000000001</v>
      </c>
      <c r="I754" s="65">
        <v>202</v>
      </c>
      <c r="J754" s="73">
        <f t="shared" si="309"/>
        <v>0.41560000000000002</v>
      </c>
      <c r="K754" s="65">
        <v>114</v>
      </c>
      <c r="L754" s="65">
        <v>273</v>
      </c>
      <c r="M754" s="61">
        <v>61</v>
      </c>
      <c r="N754" s="41">
        <f t="shared" si="308"/>
        <v>41.758200000000002</v>
      </c>
      <c r="O754" s="41">
        <f t="shared" si="310"/>
        <v>22.3443</v>
      </c>
      <c r="P754" s="3">
        <v>512</v>
      </c>
      <c r="Q754" s="3">
        <v>510</v>
      </c>
      <c r="R754" s="3">
        <v>507</v>
      </c>
      <c r="S754" s="3">
        <v>470</v>
      </c>
      <c r="T754" s="75">
        <v>497</v>
      </c>
      <c r="U754" s="74">
        <f t="shared" si="311"/>
        <v>512</v>
      </c>
      <c r="V754" s="42">
        <f t="shared" si="312"/>
        <v>5.08</v>
      </c>
      <c r="W754" s="68">
        <v>135374</v>
      </c>
      <c r="X754" s="69">
        <v>129902</v>
      </c>
      <c r="Y754" s="8">
        <v>1.022639101030584</v>
      </c>
      <c r="Z754" s="37">
        <f t="shared" si="313"/>
        <v>485.9975</v>
      </c>
      <c r="AA754" s="65">
        <f t="shared" si="314"/>
        <v>0</v>
      </c>
      <c r="AB754" s="34">
        <f t="shared" si="315"/>
        <v>0.43202299999999999</v>
      </c>
      <c r="AC754" s="34" t="str">
        <f t="shared" si="316"/>
        <v/>
      </c>
      <c r="AD754" s="65" t="str">
        <f t="shared" si="317"/>
        <v/>
      </c>
      <c r="AE754" s="65">
        <f t="shared" si="318"/>
        <v>551.66200000000003</v>
      </c>
      <c r="AF754" s="65">
        <f t="shared" si="319"/>
        <v>551.66200000000003</v>
      </c>
      <c r="AG754" s="65">
        <f t="shared" si="335"/>
        <v>0</v>
      </c>
      <c r="AH754" s="34" t="str">
        <f t="shared" si="320"/>
        <v/>
      </c>
      <c r="AI754" s="34" t="str">
        <f t="shared" si="321"/>
        <v/>
      </c>
      <c r="AJ754" s="65" t="str">
        <f t="shared" si="322"/>
        <v/>
      </c>
      <c r="AK754" s="37" t="str">
        <f t="shared" si="323"/>
        <v/>
      </c>
      <c r="AL754" s="14">
        <f t="shared" si="324"/>
        <v>551.66</v>
      </c>
      <c r="AM754" s="42">
        <f t="shared" si="325"/>
        <v>615.4</v>
      </c>
      <c r="AN754" s="60">
        <f t="shared" si="326"/>
        <v>240600</v>
      </c>
      <c r="AO754" s="43">
        <f t="shared" si="327"/>
        <v>4.6442910472681925E-2</v>
      </c>
      <c r="AP754" s="66">
        <f t="shared" si="328"/>
        <v>3601.6477071564832</v>
      </c>
      <c r="AQ754" s="18">
        <v>0</v>
      </c>
      <c r="AR754" s="66">
        <f t="shared" si="329"/>
        <v>166652</v>
      </c>
      <c r="AS754" s="38">
        <f t="shared" si="330"/>
        <v>4860</v>
      </c>
      <c r="AT754" s="38">
        <f t="shared" si="331"/>
        <v>6495.1</v>
      </c>
      <c r="AU754" s="66">
        <f t="shared" si="332"/>
        <v>158190</v>
      </c>
      <c r="AV754" s="20">
        <f t="shared" si="333"/>
        <v>166652</v>
      </c>
      <c r="AX754" s="65">
        <f t="shared" si="334"/>
        <v>1</v>
      </c>
    </row>
    <row r="755" spans="1:50" ht="15" customHeight="1">
      <c r="A755" s="2">
        <v>77</v>
      </c>
      <c r="B755" s="2">
        <v>200</v>
      </c>
      <c r="C755" s="1" t="s">
        <v>98</v>
      </c>
      <c r="D755" s="35">
        <v>268520</v>
      </c>
      <c r="E755" s="66">
        <v>0</v>
      </c>
      <c r="F755" s="7">
        <v>790</v>
      </c>
      <c r="G755" s="66">
        <v>789</v>
      </c>
      <c r="H755" s="63">
        <v>2.3029999999999999</v>
      </c>
      <c r="I755" s="65">
        <v>340</v>
      </c>
      <c r="J755" s="73">
        <f t="shared" si="309"/>
        <v>0.43090000000000001</v>
      </c>
      <c r="K755" s="65">
        <v>125</v>
      </c>
      <c r="L755" s="65">
        <v>379</v>
      </c>
      <c r="M755" s="61">
        <v>136</v>
      </c>
      <c r="N755" s="41">
        <f t="shared" si="308"/>
        <v>32.981500000000004</v>
      </c>
      <c r="O755" s="41">
        <f t="shared" si="310"/>
        <v>35.883900000000004</v>
      </c>
      <c r="P755" s="3">
        <v>665</v>
      </c>
      <c r="Q755" s="3">
        <v>693</v>
      </c>
      <c r="R755" s="3">
        <v>782</v>
      </c>
      <c r="S755" s="3">
        <v>735</v>
      </c>
      <c r="T755" s="75">
        <v>790</v>
      </c>
      <c r="U755" s="74">
        <f t="shared" si="311"/>
        <v>790</v>
      </c>
      <c r="V755" s="42">
        <f t="shared" si="312"/>
        <v>0.13</v>
      </c>
      <c r="W755" s="68">
        <v>377163</v>
      </c>
      <c r="X755" s="69">
        <v>202884</v>
      </c>
      <c r="Y755" s="8">
        <v>1.0592794252328581</v>
      </c>
      <c r="Z755" s="37">
        <f t="shared" si="313"/>
        <v>745.79</v>
      </c>
      <c r="AA755" s="65">
        <f t="shared" si="314"/>
        <v>0</v>
      </c>
      <c r="AB755" s="34">
        <f t="shared" si="315"/>
        <v>0.43202299999999999</v>
      </c>
      <c r="AC755" s="34" t="str">
        <f t="shared" si="316"/>
        <v/>
      </c>
      <c r="AD755" s="65" t="str">
        <f t="shared" si="317"/>
        <v/>
      </c>
      <c r="AE755" s="65">
        <f t="shared" si="318"/>
        <v>662.86300000000006</v>
      </c>
      <c r="AF755" s="65">
        <f t="shared" si="319"/>
        <v>630</v>
      </c>
      <c r="AG755" s="65">
        <f t="shared" si="335"/>
        <v>0</v>
      </c>
      <c r="AH755" s="34" t="str">
        <f t="shared" si="320"/>
        <v/>
      </c>
      <c r="AI755" s="34" t="str">
        <f t="shared" si="321"/>
        <v/>
      </c>
      <c r="AJ755" s="65" t="str">
        <f t="shared" si="322"/>
        <v/>
      </c>
      <c r="AK755" s="37" t="str">
        <f t="shared" si="323"/>
        <v/>
      </c>
      <c r="AL755" s="14">
        <f t="shared" si="324"/>
        <v>630</v>
      </c>
      <c r="AM755" s="42">
        <f t="shared" si="325"/>
        <v>702.8</v>
      </c>
      <c r="AN755" s="60">
        <f t="shared" si="326"/>
        <v>391566</v>
      </c>
      <c r="AO755" s="43">
        <f t="shared" si="327"/>
        <v>4.6442910472681925E-2</v>
      </c>
      <c r="AP755" s="66">
        <f t="shared" si="328"/>
        <v>5714.6143620216199</v>
      </c>
      <c r="AQ755" s="18">
        <v>0</v>
      </c>
      <c r="AR755" s="66">
        <f t="shared" si="329"/>
        <v>274235</v>
      </c>
      <c r="AS755" s="38">
        <f t="shared" si="330"/>
        <v>7890</v>
      </c>
      <c r="AT755" s="38">
        <f t="shared" si="331"/>
        <v>10144.200000000001</v>
      </c>
      <c r="AU755" s="66">
        <f t="shared" si="332"/>
        <v>260630</v>
      </c>
      <c r="AV755" s="20">
        <f t="shared" si="333"/>
        <v>274235</v>
      </c>
      <c r="AX755" s="65">
        <f t="shared" si="334"/>
        <v>1</v>
      </c>
    </row>
    <row r="756" spans="1:50" ht="15" customHeight="1">
      <c r="A756" s="2">
        <v>77</v>
      </c>
      <c r="B756" s="2">
        <v>300</v>
      </c>
      <c r="C756" s="1" t="s">
        <v>109</v>
      </c>
      <c r="D756" s="35">
        <v>34466</v>
      </c>
      <c r="E756" s="66">
        <v>0</v>
      </c>
      <c r="F756" s="7">
        <v>144</v>
      </c>
      <c r="G756" s="66">
        <v>138</v>
      </c>
      <c r="H756" s="63">
        <v>2.226</v>
      </c>
      <c r="I756" s="65"/>
      <c r="J756" s="73">
        <f t="shared" si="309"/>
        <v>0</v>
      </c>
      <c r="K756" s="65">
        <v>14</v>
      </c>
      <c r="L756" s="65">
        <v>54</v>
      </c>
      <c r="M756" s="61">
        <v>13</v>
      </c>
      <c r="N756" s="41">
        <f t="shared" si="308"/>
        <v>25.925900000000002</v>
      </c>
      <c r="O756" s="41">
        <f t="shared" si="310"/>
        <v>24.074100000000001</v>
      </c>
      <c r="P756" s="3">
        <v>135</v>
      </c>
      <c r="Q756" s="3">
        <v>177</v>
      </c>
      <c r="R756" s="3">
        <v>172</v>
      </c>
      <c r="S756" s="3">
        <v>146</v>
      </c>
      <c r="T756" s="75">
        <v>144</v>
      </c>
      <c r="U756" s="74">
        <f t="shared" si="311"/>
        <v>177</v>
      </c>
      <c r="V756" s="42">
        <f t="shared" si="312"/>
        <v>22.03</v>
      </c>
      <c r="W756" s="68">
        <v>31485</v>
      </c>
      <c r="X756" s="69">
        <v>24304</v>
      </c>
      <c r="Y756" s="8">
        <v>0.56630918753291526</v>
      </c>
      <c r="Z756" s="37">
        <f t="shared" si="313"/>
        <v>254.27809999999999</v>
      </c>
      <c r="AA756" s="65">
        <f t="shared" si="314"/>
        <v>0</v>
      </c>
      <c r="AB756" s="34">
        <f t="shared" si="315"/>
        <v>0.43202299999999999</v>
      </c>
      <c r="AC756" s="34" t="str">
        <f t="shared" si="316"/>
        <v/>
      </c>
      <c r="AD756" s="65" t="str">
        <f t="shared" si="317"/>
        <v/>
      </c>
      <c r="AE756" s="65">
        <f t="shared" si="318"/>
        <v>423.94600000000003</v>
      </c>
      <c r="AF756" s="65">
        <f t="shared" si="319"/>
        <v>423.94600000000003</v>
      </c>
      <c r="AG756" s="65">
        <f t="shared" si="335"/>
        <v>0</v>
      </c>
      <c r="AH756" s="34" t="str">
        <f t="shared" si="320"/>
        <v/>
      </c>
      <c r="AI756" s="34" t="str">
        <f t="shared" si="321"/>
        <v/>
      </c>
      <c r="AJ756" s="65" t="str">
        <f t="shared" si="322"/>
        <v/>
      </c>
      <c r="AK756" s="37" t="str">
        <f t="shared" si="323"/>
        <v/>
      </c>
      <c r="AL756" s="14">
        <f t="shared" si="324"/>
        <v>423.95</v>
      </c>
      <c r="AM756" s="42">
        <f t="shared" si="325"/>
        <v>472.94</v>
      </c>
      <c r="AN756" s="60">
        <f t="shared" si="326"/>
        <v>51663</v>
      </c>
      <c r="AO756" s="43">
        <f t="shared" si="327"/>
        <v>4.6442910472681925E-2</v>
      </c>
      <c r="AP756" s="66">
        <f t="shared" si="328"/>
        <v>798.67873139871108</v>
      </c>
      <c r="AQ756" s="18">
        <v>0</v>
      </c>
      <c r="AR756" s="66">
        <f t="shared" si="329"/>
        <v>35265</v>
      </c>
      <c r="AS756" s="38">
        <f t="shared" si="330"/>
        <v>1380</v>
      </c>
      <c r="AT756" s="38">
        <f t="shared" si="331"/>
        <v>1215.2</v>
      </c>
      <c r="AU756" s="66">
        <f t="shared" si="332"/>
        <v>33251</v>
      </c>
      <c r="AV756" s="20">
        <f t="shared" si="333"/>
        <v>35265</v>
      </c>
      <c r="AX756" s="65">
        <f t="shared" si="334"/>
        <v>1</v>
      </c>
    </row>
    <row r="757" spans="1:50" ht="15" customHeight="1">
      <c r="A757" s="2">
        <v>77</v>
      </c>
      <c r="B757" s="2">
        <v>400</v>
      </c>
      <c r="C757" s="1" t="s">
        <v>140</v>
      </c>
      <c r="D757" s="35">
        <v>220913</v>
      </c>
      <c r="E757" s="66">
        <v>0</v>
      </c>
      <c r="F757" s="7">
        <v>681</v>
      </c>
      <c r="G757" s="66">
        <v>663</v>
      </c>
      <c r="H757" s="63">
        <v>2.0419999999999998</v>
      </c>
      <c r="I757" s="65">
        <v>184</v>
      </c>
      <c r="J757" s="73">
        <f t="shared" si="309"/>
        <v>0.27750000000000002</v>
      </c>
      <c r="K757" s="65">
        <v>84</v>
      </c>
      <c r="L757" s="65">
        <v>314</v>
      </c>
      <c r="M757" s="61">
        <v>106</v>
      </c>
      <c r="N757" s="41">
        <f t="shared" si="308"/>
        <v>26.751599999999996</v>
      </c>
      <c r="O757" s="41">
        <f t="shared" si="310"/>
        <v>33.757999999999996</v>
      </c>
      <c r="P757" s="3">
        <v>599</v>
      </c>
      <c r="Q757" s="3">
        <v>663</v>
      </c>
      <c r="R757" s="3">
        <v>637</v>
      </c>
      <c r="S757" s="3">
        <v>609</v>
      </c>
      <c r="T757" s="75">
        <v>681</v>
      </c>
      <c r="U757" s="74">
        <f t="shared" si="311"/>
        <v>681</v>
      </c>
      <c r="V757" s="42">
        <f t="shared" si="312"/>
        <v>2.64</v>
      </c>
      <c r="W757" s="68">
        <v>226202</v>
      </c>
      <c r="X757" s="69">
        <v>180138</v>
      </c>
      <c r="Y757" s="8">
        <v>1.0048390185591594</v>
      </c>
      <c r="Z757" s="37">
        <f t="shared" si="313"/>
        <v>677.72050000000002</v>
      </c>
      <c r="AA757" s="65">
        <f t="shared" si="314"/>
        <v>0</v>
      </c>
      <c r="AB757" s="34">
        <f t="shared" si="315"/>
        <v>0.43202299999999999</v>
      </c>
      <c r="AC757" s="34" t="str">
        <f t="shared" si="316"/>
        <v/>
      </c>
      <c r="AD757" s="65" t="str">
        <f t="shared" si="317"/>
        <v/>
      </c>
      <c r="AE757" s="65">
        <f t="shared" si="318"/>
        <v>616.62099999999998</v>
      </c>
      <c r="AF757" s="65">
        <f t="shared" si="319"/>
        <v>616.62099999999998</v>
      </c>
      <c r="AG757" s="65">
        <f t="shared" si="335"/>
        <v>0</v>
      </c>
      <c r="AH757" s="34" t="str">
        <f t="shared" si="320"/>
        <v/>
      </c>
      <c r="AI757" s="34" t="str">
        <f t="shared" si="321"/>
        <v/>
      </c>
      <c r="AJ757" s="65" t="str">
        <f t="shared" si="322"/>
        <v/>
      </c>
      <c r="AK757" s="37" t="str">
        <f t="shared" si="323"/>
        <v/>
      </c>
      <c r="AL757" s="14">
        <f t="shared" si="324"/>
        <v>616.62</v>
      </c>
      <c r="AM757" s="42">
        <f t="shared" si="325"/>
        <v>687.87</v>
      </c>
      <c r="AN757" s="60">
        <f t="shared" si="326"/>
        <v>358333</v>
      </c>
      <c r="AO757" s="43">
        <f t="shared" si="327"/>
        <v>4.6442910472681925E-2</v>
      </c>
      <c r="AP757" s="66">
        <f t="shared" si="328"/>
        <v>6382.1847571559501</v>
      </c>
      <c r="AQ757" s="18">
        <v>0</v>
      </c>
      <c r="AR757" s="66">
        <f t="shared" si="329"/>
        <v>227295</v>
      </c>
      <c r="AS757" s="38">
        <f t="shared" si="330"/>
        <v>6630</v>
      </c>
      <c r="AT757" s="38">
        <f t="shared" si="331"/>
        <v>9006.9</v>
      </c>
      <c r="AU757" s="66">
        <f t="shared" si="332"/>
        <v>214283</v>
      </c>
      <c r="AV757" s="20">
        <f t="shared" si="333"/>
        <v>227295</v>
      </c>
      <c r="AX757" s="65">
        <f t="shared" si="334"/>
        <v>1</v>
      </c>
    </row>
    <row r="758" spans="1:50" ht="15" customHeight="1">
      <c r="A758" s="2">
        <v>77</v>
      </c>
      <c r="B758" s="2">
        <v>500</v>
      </c>
      <c r="C758" s="1" t="s">
        <v>217</v>
      </c>
      <c r="D758" s="35">
        <v>183837</v>
      </c>
      <c r="E758" s="66">
        <v>0</v>
      </c>
      <c r="F758" s="7">
        <v>535</v>
      </c>
      <c r="G758" s="66">
        <v>519</v>
      </c>
      <c r="H758" s="63">
        <v>2.093</v>
      </c>
      <c r="I758" s="65">
        <v>117</v>
      </c>
      <c r="J758" s="73">
        <f t="shared" si="309"/>
        <v>0.22539999999999999</v>
      </c>
      <c r="K758" s="65">
        <v>90</v>
      </c>
      <c r="L758" s="65">
        <v>296</v>
      </c>
      <c r="M758" s="61">
        <v>75</v>
      </c>
      <c r="N758" s="41">
        <f t="shared" si="308"/>
        <v>30.4054</v>
      </c>
      <c r="O758" s="41">
        <f t="shared" si="310"/>
        <v>25.337799999999998</v>
      </c>
      <c r="P758" s="3">
        <v>557</v>
      </c>
      <c r="Q758" s="3">
        <v>593</v>
      </c>
      <c r="R758" s="3">
        <v>524</v>
      </c>
      <c r="S758" s="3">
        <v>595</v>
      </c>
      <c r="T758" s="75">
        <v>535</v>
      </c>
      <c r="U758" s="74">
        <f t="shared" si="311"/>
        <v>595</v>
      </c>
      <c r="V758" s="42">
        <f t="shared" si="312"/>
        <v>12.77</v>
      </c>
      <c r="W758" s="68">
        <v>209715</v>
      </c>
      <c r="X758" s="69">
        <v>204174</v>
      </c>
      <c r="Y758" s="8">
        <v>1.3521448748025087</v>
      </c>
      <c r="Z758" s="37">
        <f t="shared" si="313"/>
        <v>395.66770000000002</v>
      </c>
      <c r="AA758" s="65">
        <f t="shared" si="314"/>
        <v>0</v>
      </c>
      <c r="AB758" s="34">
        <f t="shared" si="315"/>
        <v>0.43202299999999999</v>
      </c>
      <c r="AC758" s="34" t="str">
        <f t="shared" si="316"/>
        <v/>
      </c>
      <c r="AD758" s="65" t="str">
        <f t="shared" si="317"/>
        <v/>
      </c>
      <c r="AE758" s="65">
        <f t="shared" si="318"/>
        <v>563.77300000000002</v>
      </c>
      <c r="AF758" s="65">
        <f t="shared" si="319"/>
        <v>563.77300000000002</v>
      </c>
      <c r="AG758" s="65">
        <f t="shared" si="335"/>
        <v>0</v>
      </c>
      <c r="AH758" s="34" t="str">
        <f t="shared" si="320"/>
        <v/>
      </c>
      <c r="AI758" s="34" t="str">
        <f t="shared" si="321"/>
        <v/>
      </c>
      <c r="AJ758" s="65" t="str">
        <f t="shared" si="322"/>
        <v/>
      </c>
      <c r="AK758" s="37" t="str">
        <f t="shared" si="323"/>
        <v/>
      </c>
      <c r="AL758" s="14">
        <f t="shared" si="324"/>
        <v>563.77</v>
      </c>
      <c r="AM758" s="42">
        <f t="shared" si="325"/>
        <v>628.91</v>
      </c>
      <c r="AN758" s="60">
        <f t="shared" si="326"/>
        <v>235803</v>
      </c>
      <c r="AO758" s="43">
        <f t="shared" si="327"/>
        <v>4.6442910472681925E-2</v>
      </c>
      <c r="AP758" s="66">
        <f t="shared" si="328"/>
        <v>2413.4522856233889</v>
      </c>
      <c r="AQ758" s="18">
        <v>0</v>
      </c>
      <c r="AR758" s="66">
        <f t="shared" si="329"/>
        <v>186250</v>
      </c>
      <c r="AS758" s="38">
        <f t="shared" si="330"/>
        <v>5190</v>
      </c>
      <c r="AT758" s="38">
        <f t="shared" si="331"/>
        <v>10208.700000000001</v>
      </c>
      <c r="AU758" s="66">
        <f t="shared" si="332"/>
        <v>178647</v>
      </c>
      <c r="AV758" s="20">
        <f t="shared" si="333"/>
        <v>186250</v>
      </c>
      <c r="AX758" s="65">
        <f t="shared" si="334"/>
        <v>1</v>
      </c>
    </row>
    <row r="759" spans="1:50" ht="15" customHeight="1">
      <c r="A759" s="2">
        <v>77</v>
      </c>
      <c r="B759" s="2">
        <v>600</v>
      </c>
      <c r="C759" s="1" t="s">
        <v>321</v>
      </c>
      <c r="D759" s="35">
        <v>78647</v>
      </c>
      <c r="E759" s="66">
        <v>0</v>
      </c>
      <c r="F759" s="7">
        <v>348</v>
      </c>
      <c r="G759" s="66">
        <v>335</v>
      </c>
      <c r="H759" s="63">
        <v>2.0680000000000001</v>
      </c>
      <c r="I759" s="65">
        <v>102</v>
      </c>
      <c r="J759" s="73">
        <f t="shared" si="309"/>
        <v>0.30449999999999999</v>
      </c>
      <c r="K759" s="65">
        <v>51</v>
      </c>
      <c r="L759" s="65">
        <v>195</v>
      </c>
      <c r="M759" s="61">
        <v>38</v>
      </c>
      <c r="N759" s="41">
        <f t="shared" si="308"/>
        <v>26.1538</v>
      </c>
      <c r="O759" s="41">
        <f t="shared" si="310"/>
        <v>19.487199999999998</v>
      </c>
      <c r="P759" s="3">
        <v>325</v>
      </c>
      <c r="Q759" s="3">
        <v>338</v>
      </c>
      <c r="R759" s="3">
        <v>353</v>
      </c>
      <c r="S759" s="3">
        <v>335</v>
      </c>
      <c r="T759" s="75">
        <v>348</v>
      </c>
      <c r="U759" s="74">
        <f t="shared" si="311"/>
        <v>353</v>
      </c>
      <c r="V759" s="42">
        <f t="shared" si="312"/>
        <v>5.0999999999999996</v>
      </c>
      <c r="W759" s="68">
        <v>171472</v>
      </c>
      <c r="X759" s="69">
        <v>95923</v>
      </c>
      <c r="Y759" s="8">
        <v>0.36691019417850584</v>
      </c>
      <c r="Z759" s="37">
        <f t="shared" si="313"/>
        <v>948.46100000000001</v>
      </c>
      <c r="AA759" s="65">
        <f t="shared" si="314"/>
        <v>0</v>
      </c>
      <c r="AB759" s="34">
        <f t="shared" si="315"/>
        <v>0.43202299999999999</v>
      </c>
      <c r="AC759" s="34" t="str">
        <f t="shared" si="316"/>
        <v/>
      </c>
      <c r="AD759" s="65" t="str">
        <f t="shared" si="317"/>
        <v/>
      </c>
      <c r="AE759" s="65">
        <f t="shared" si="318"/>
        <v>496.245</v>
      </c>
      <c r="AF759" s="65">
        <f t="shared" si="319"/>
        <v>496.245</v>
      </c>
      <c r="AG759" s="65">
        <f t="shared" si="335"/>
        <v>0</v>
      </c>
      <c r="AH759" s="34" t="str">
        <f t="shared" si="320"/>
        <v/>
      </c>
      <c r="AI759" s="34" t="str">
        <f t="shared" si="321"/>
        <v/>
      </c>
      <c r="AJ759" s="65" t="str">
        <f t="shared" si="322"/>
        <v/>
      </c>
      <c r="AK759" s="37" t="str">
        <f t="shared" si="323"/>
        <v/>
      </c>
      <c r="AL759" s="14">
        <f t="shared" si="324"/>
        <v>496.25</v>
      </c>
      <c r="AM759" s="42">
        <f t="shared" si="325"/>
        <v>553.59</v>
      </c>
      <c r="AN759" s="60">
        <f t="shared" si="326"/>
        <v>111373</v>
      </c>
      <c r="AO759" s="43">
        <f t="shared" si="327"/>
        <v>4.6442910472681925E-2</v>
      </c>
      <c r="AP759" s="66">
        <f t="shared" si="328"/>
        <v>1519.8906881289886</v>
      </c>
      <c r="AQ759" s="18">
        <v>0</v>
      </c>
      <c r="AR759" s="66">
        <f t="shared" si="329"/>
        <v>80167</v>
      </c>
      <c r="AS759" s="38">
        <f t="shared" si="330"/>
        <v>3350</v>
      </c>
      <c r="AT759" s="38">
        <f t="shared" si="331"/>
        <v>4796.1500000000005</v>
      </c>
      <c r="AU759" s="66">
        <f t="shared" si="332"/>
        <v>75297</v>
      </c>
      <c r="AV759" s="20">
        <f t="shared" si="333"/>
        <v>80167</v>
      </c>
      <c r="AX759" s="65">
        <f t="shared" si="334"/>
        <v>1</v>
      </c>
    </row>
    <row r="760" spans="1:50" ht="15" customHeight="1">
      <c r="A760" s="2">
        <v>77</v>
      </c>
      <c r="B760" s="2">
        <v>700</v>
      </c>
      <c r="C760" s="1" t="s">
        <v>359</v>
      </c>
      <c r="D760" s="35">
        <v>71251</v>
      </c>
      <c r="E760" s="66">
        <v>0</v>
      </c>
      <c r="F760" s="7">
        <v>266</v>
      </c>
      <c r="G760" s="66">
        <v>254</v>
      </c>
      <c r="H760" s="63">
        <v>2.33</v>
      </c>
      <c r="I760" s="40">
        <v>0</v>
      </c>
      <c r="J760" s="73">
        <f t="shared" si="309"/>
        <v>0</v>
      </c>
      <c r="K760" s="65">
        <v>36</v>
      </c>
      <c r="L760" s="65">
        <v>107</v>
      </c>
      <c r="M760" s="61">
        <v>29</v>
      </c>
      <c r="N760" s="41">
        <f t="shared" si="308"/>
        <v>33.6449</v>
      </c>
      <c r="O760" s="41">
        <f t="shared" si="310"/>
        <v>27.102799999999998</v>
      </c>
      <c r="P760" s="3">
        <v>198</v>
      </c>
      <c r="Q760" s="3">
        <v>299</v>
      </c>
      <c r="R760" s="3">
        <v>269</v>
      </c>
      <c r="S760" s="3">
        <v>267</v>
      </c>
      <c r="T760" s="75">
        <v>266</v>
      </c>
      <c r="U760" s="74">
        <f t="shared" si="311"/>
        <v>299</v>
      </c>
      <c r="V760" s="42">
        <f t="shared" si="312"/>
        <v>15.05</v>
      </c>
      <c r="W760" s="68">
        <v>71437</v>
      </c>
      <c r="X760" s="69">
        <v>67508</v>
      </c>
      <c r="Y760" s="8">
        <v>2.0522392381740766</v>
      </c>
      <c r="Z760" s="37">
        <f t="shared" si="313"/>
        <v>129.61449999999999</v>
      </c>
      <c r="AA760" s="65">
        <f t="shared" si="314"/>
        <v>0</v>
      </c>
      <c r="AB760" s="34">
        <f t="shared" si="315"/>
        <v>0.43202299999999999</v>
      </c>
      <c r="AC760" s="34" t="str">
        <f t="shared" si="316"/>
        <v/>
      </c>
      <c r="AD760" s="65" t="str">
        <f t="shared" si="317"/>
        <v/>
      </c>
      <c r="AE760" s="65">
        <f t="shared" si="318"/>
        <v>466.51800000000003</v>
      </c>
      <c r="AF760" s="65">
        <f t="shared" si="319"/>
        <v>466.51800000000003</v>
      </c>
      <c r="AG760" s="65">
        <f t="shared" si="335"/>
        <v>0</v>
      </c>
      <c r="AH760" s="34" t="str">
        <f t="shared" si="320"/>
        <v/>
      </c>
      <c r="AI760" s="34" t="str">
        <f t="shared" si="321"/>
        <v/>
      </c>
      <c r="AJ760" s="65" t="str">
        <f t="shared" si="322"/>
        <v/>
      </c>
      <c r="AK760" s="37" t="str">
        <f t="shared" si="323"/>
        <v/>
      </c>
      <c r="AL760" s="14">
        <f t="shared" si="324"/>
        <v>466.52</v>
      </c>
      <c r="AM760" s="42">
        <f t="shared" si="325"/>
        <v>520.42999999999995</v>
      </c>
      <c r="AN760" s="60">
        <f t="shared" si="326"/>
        <v>101327</v>
      </c>
      <c r="AO760" s="43">
        <f t="shared" si="327"/>
        <v>4.6442910472681925E-2</v>
      </c>
      <c r="AP760" s="66">
        <f t="shared" si="328"/>
        <v>1396.8169753763816</v>
      </c>
      <c r="AQ760" s="18">
        <v>0</v>
      </c>
      <c r="AR760" s="66">
        <f t="shared" si="329"/>
        <v>72648</v>
      </c>
      <c r="AS760" s="38">
        <f t="shared" si="330"/>
        <v>2540</v>
      </c>
      <c r="AT760" s="38">
        <f t="shared" si="331"/>
        <v>3375.4</v>
      </c>
      <c r="AU760" s="66">
        <f t="shared" si="332"/>
        <v>68711</v>
      </c>
      <c r="AV760" s="20">
        <f t="shared" si="333"/>
        <v>72648</v>
      </c>
      <c r="AX760" s="65">
        <f t="shared" si="334"/>
        <v>1</v>
      </c>
    </row>
    <row r="761" spans="1:50" ht="15" customHeight="1">
      <c r="A761" s="2">
        <v>77</v>
      </c>
      <c r="B761" s="2">
        <v>900</v>
      </c>
      <c r="C761" s="1" t="s">
        <v>465</v>
      </c>
      <c r="D761" s="35">
        <v>1087800</v>
      </c>
      <c r="E761" s="66">
        <v>0</v>
      </c>
      <c r="F761" s="7">
        <v>3458</v>
      </c>
      <c r="G761" s="66">
        <v>3375</v>
      </c>
      <c r="H761" s="63">
        <v>2.5099999999999998</v>
      </c>
      <c r="I761" s="65">
        <v>2859</v>
      </c>
      <c r="J761" s="73">
        <f t="shared" si="309"/>
        <v>0.84709999999999996</v>
      </c>
      <c r="K761" s="65">
        <v>280</v>
      </c>
      <c r="L761" s="65">
        <v>1427</v>
      </c>
      <c r="M761" s="61">
        <v>451</v>
      </c>
      <c r="N761" s="41">
        <f t="shared" si="308"/>
        <v>19.621600000000001</v>
      </c>
      <c r="O761" s="41">
        <f t="shared" si="310"/>
        <v>31.604800000000001</v>
      </c>
      <c r="P761" s="3">
        <v>2416</v>
      </c>
      <c r="Q761" s="3">
        <v>2859</v>
      </c>
      <c r="R761" s="3">
        <v>2786</v>
      </c>
      <c r="S761" s="3">
        <v>3040</v>
      </c>
      <c r="T761" s="74">
        <v>3458</v>
      </c>
      <c r="U761" s="74">
        <f t="shared" si="311"/>
        <v>3458</v>
      </c>
      <c r="V761" s="42">
        <f t="shared" si="312"/>
        <v>2.4</v>
      </c>
      <c r="W761" s="68">
        <v>1438950</v>
      </c>
      <c r="X761" s="69">
        <v>771623</v>
      </c>
      <c r="Y761" s="8">
        <v>2.6759633635368196</v>
      </c>
      <c r="Z761" s="37">
        <f t="shared" si="313"/>
        <v>1292.2448999999999</v>
      </c>
      <c r="AA761" s="65">
        <f t="shared" si="314"/>
        <v>0</v>
      </c>
      <c r="AB761" s="34">
        <f t="shared" si="315"/>
        <v>0.43202299999999999</v>
      </c>
      <c r="AC761" s="34" t="str">
        <f t="shared" si="316"/>
        <v/>
      </c>
      <c r="AD761" s="65" t="str">
        <f t="shared" si="317"/>
        <v/>
      </c>
      <c r="AE761" s="65" t="str">
        <f t="shared" si="318"/>
        <v/>
      </c>
      <c r="AF761" s="65" t="str">
        <f t="shared" si="319"/>
        <v/>
      </c>
      <c r="AG761" s="65">
        <f t="shared" si="335"/>
        <v>655.42327383999998</v>
      </c>
      <c r="AH761" s="34" t="str">
        <f t="shared" si="320"/>
        <v/>
      </c>
      <c r="AI761" s="34" t="str">
        <f t="shared" si="321"/>
        <v/>
      </c>
      <c r="AJ761" s="65" t="str">
        <f t="shared" si="322"/>
        <v/>
      </c>
      <c r="AK761" s="37" t="str">
        <f t="shared" si="323"/>
        <v/>
      </c>
      <c r="AL761" s="14">
        <f t="shared" si="324"/>
        <v>655.42</v>
      </c>
      <c r="AM761" s="42">
        <f t="shared" si="325"/>
        <v>731.15</v>
      </c>
      <c r="AN761" s="60">
        <f t="shared" si="326"/>
        <v>1845972</v>
      </c>
      <c r="AO761" s="43">
        <f t="shared" si="327"/>
        <v>4.6442910472681925E-2</v>
      </c>
      <c r="AP761" s="66">
        <f t="shared" si="328"/>
        <v>35211.714318894199</v>
      </c>
      <c r="AQ761" s="18">
        <v>0</v>
      </c>
      <c r="AR761" s="66">
        <f t="shared" si="329"/>
        <v>1123012</v>
      </c>
      <c r="AS761" s="38">
        <f t="shared" si="330"/>
        <v>33750</v>
      </c>
      <c r="AT761" s="38">
        <f t="shared" si="331"/>
        <v>38581.15</v>
      </c>
      <c r="AU761" s="66">
        <f t="shared" si="332"/>
        <v>1054050</v>
      </c>
      <c r="AV761" s="20">
        <f t="shared" si="333"/>
        <v>1123012</v>
      </c>
      <c r="AX761" s="65">
        <f t="shared" si="334"/>
        <v>1</v>
      </c>
    </row>
    <row r="762" spans="1:50" ht="15" customHeight="1">
      <c r="A762" s="2">
        <v>77</v>
      </c>
      <c r="B762" s="2">
        <v>1500</v>
      </c>
      <c r="C762" s="1" t="s">
        <v>817</v>
      </c>
      <c r="D762" s="35">
        <v>14925</v>
      </c>
      <c r="E762" s="66">
        <v>0</v>
      </c>
      <c r="F762" s="7">
        <v>111</v>
      </c>
      <c r="G762" s="66">
        <v>104</v>
      </c>
      <c r="H762" s="63">
        <v>2.6</v>
      </c>
      <c r="I762" s="65"/>
      <c r="J762" s="73">
        <f t="shared" si="309"/>
        <v>0</v>
      </c>
      <c r="K762" s="65">
        <v>5</v>
      </c>
      <c r="L762" s="65">
        <v>36</v>
      </c>
      <c r="M762" s="61">
        <v>22</v>
      </c>
      <c r="N762" s="41">
        <f t="shared" si="308"/>
        <v>13.888900000000001</v>
      </c>
      <c r="O762" s="41">
        <f t="shared" si="310"/>
        <v>61.111099999999993</v>
      </c>
      <c r="P762" s="3">
        <v>71</v>
      </c>
      <c r="Q762" s="3">
        <v>74</v>
      </c>
      <c r="R762" s="3">
        <v>54</v>
      </c>
      <c r="S762" s="3">
        <v>87</v>
      </c>
      <c r="T762" s="75">
        <v>111</v>
      </c>
      <c r="U762" s="74">
        <f t="shared" si="311"/>
        <v>111</v>
      </c>
      <c r="V762" s="42">
        <f t="shared" si="312"/>
        <v>6.31</v>
      </c>
      <c r="W762" s="68">
        <v>39308</v>
      </c>
      <c r="X762" s="69">
        <v>12017</v>
      </c>
      <c r="Y762" s="8">
        <v>0.42266489265587331</v>
      </c>
      <c r="Z762" s="37">
        <f t="shared" si="313"/>
        <v>262.61939999999998</v>
      </c>
      <c r="AA762" s="65">
        <f t="shared" si="314"/>
        <v>0</v>
      </c>
      <c r="AB762" s="34">
        <f t="shared" si="315"/>
        <v>0.43202299999999999</v>
      </c>
      <c r="AC762" s="34" t="str">
        <f t="shared" si="316"/>
        <v/>
      </c>
      <c r="AD762" s="65" t="str">
        <f t="shared" si="317"/>
        <v/>
      </c>
      <c r="AE762" s="65">
        <f t="shared" si="318"/>
        <v>411.46800000000002</v>
      </c>
      <c r="AF762" s="65">
        <f t="shared" si="319"/>
        <v>411.46800000000002</v>
      </c>
      <c r="AG762" s="65">
        <f t="shared" si="335"/>
        <v>0</v>
      </c>
      <c r="AH762" s="34" t="str">
        <f t="shared" si="320"/>
        <v/>
      </c>
      <c r="AI762" s="34" t="str">
        <f t="shared" si="321"/>
        <v/>
      </c>
      <c r="AJ762" s="65" t="str">
        <f t="shared" si="322"/>
        <v/>
      </c>
      <c r="AK762" s="37" t="str">
        <f t="shared" si="323"/>
        <v/>
      </c>
      <c r="AL762" s="14">
        <f t="shared" si="324"/>
        <v>411.47</v>
      </c>
      <c r="AM762" s="42">
        <f t="shared" si="325"/>
        <v>459.02</v>
      </c>
      <c r="AN762" s="60">
        <f t="shared" si="326"/>
        <v>30756</v>
      </c>
      <c r="AO762" s="43">
        <f t="shared" si="327"/>
        <v>4.6442910472681925E-2</v>
      </c>
      <c r="AP762" s="66">
        <f t="shared" si="328"/>
        <v>735.23771569302755</v>
      </c>
      <c r="AQ762" s="18">
        <v>0</v>
      </c>
      <c r="AR762" s="66">
        <f t="shared" si="329"/>
        <v>15660</v>
      </c>
      <c r="AS762" s="38">
        <f t="shared" si="330"/>
        <v>1040</v>
      </c>
      <c r="AT762" s="38">
        <f t="shared" si="331"/>
        <v>600.85</v>
      </c>
      <c r="AU762" s="66">
        <f t="shared" si="332"/>
        <v>14324</v>
      </c>
      <c r="AV762" s="20">
        <f t="shared" si="333"/>
        <v>15660</v>
      </c>
      <c r="AX762" s="65">
        <f t="shared" si="334"/>
        <v>1</v>
      </c>
    </row>
    <row r="763" spans="1:50" ht="15" customHeight="1">
      <c r="A763" s="2">
        <v>77</v>
      </c>
      <c r="B763" s="2">
        <v>9300</v>
      </c>
      <c r="C763" s="1" t="s">
        <v>736</v>
      </c>
      <c r="D763" s="35">
        <v>1263674</v>
      </c>
      <c r="E763" s="66">
        <v>0</v>
      </c>
      <c r="F763" s="7">
        <v>2981</v>
      </c>
      <c r="G763" s="66">
        <v>2972</v>
      </c>
      <c r="H763" s="63">
        <v>2.1930000000000001</v>
      </c>
      <c r="I763" s="65">
        <v>2140</v>
      </c>
      <c r="J763" s="73">
        <f t="shared" si="309"/>
        <v>0.72009999999999996</v>
      </c>
      <c r="K763" s="65">
        <v>334</v>
      </c>
      <c r="L763" s="65">
        <v>1430</v>
      </c>
      <c r="M763" s="61">
        <v>539</v>
      </c>
      <c r="N763" s="41">
        <f t="shared" si="308"/>
        <v>23.3566</v>
      </c>
      <c r="O763" s="41">
        <f t="shared" si="310"/>
        <v>37.692300000000003</v>
      </c>
      <c r="P763" s="3">
        <v>2755</v>
      </c>
      <c r="Q763" s="3">
        <v>2887</v>
      </c>
      <c r="R763" s="3">
        <v>2754</v>
      </c>
      <c r="S763" s="3">
        <v>3104</v>
      </c>
      <c r="T763" s="74">
        <v>2981</v>
      </c>
      <c r="U763" s="74">
        <f t="shared" si="311"/>
        <v>3104</v>
      </c>
      <c r="V763" s="42">
        <f t="shared" si="312"/>
        <v>4.25</v>
      </c>
      <c r="W763" s="68">
        <v>1287804</v>
      </c>
      <c r="X763" s="69">
        <v>1039327</v>
      </c>
      <c r="Y763" s="8">
        <v>4.6697413269868431</v>
      </c>
      <c r="Z763" s="37">
        <f t="shared" si="313"/>
        <v>638.36509999999998</v>
      </c>
      <c r="AA763" s="65">
        <f t="shared" si="314"/>
        <v>0</v>
      </c>
      <c r="AB763" s="34">
        <f t="shared" si="315"/>
        <v>0.43202299999999999</v>
      </c>
      <c r="AC763" s="34">
        <f t="shared" si="316"/>
        <v>0.94400000000000006</v>
      </c>
      <c r="AD763" s="65" t="str">
        <f t="shared" si="317"/>
        <v/>
      </c>
      <c r="AE763" s="65" t="str">
        <f t="shared" si="318"/>
        <v/>
      </c>
      <c r="AF763" s="65" t="str">
        <f t="shared" si="319"/>
        <v/>
      </c>
      <c r="AG763" s="65">
        <f t="shared" si="335"/>
        <v>726.44412973999988</v>
      </c>
      <c r="AH763" s="34" t="str">
        <f t="shared" si="320"/>
        <v/>
      </c>
      <c r="AI763" s="34">
        <f t="shared" si="321"/>
        <v>721.04325847455993</v>
      </c>
      <c r="AJ763" s="65" t="str">
        <f t="shared" si="322"/>
        <v/>
      </c>
      <c r="AK763" s="37">
        <f t="shared" si="323"/>
        <v>1</v>
      </c>
      <c r="AL763" s="14">
        <f t="shared" si="324"/>
        <v>721.04</v>
      </c>
      <c r="AM763" s="42">
        <f t="shared" si="325"/>
        <v>804.36</v>
      </c>
      <c r="AN763" s="60">
        <f t="shared" si="326"/>
        <v>1834197</v>
      </c>
      <c r="AO763" s="43">
        <f t="shared" si="327"/>
        <v>4.6442910472681925E-2</v>
      </c>
      <c r="AP763" s="66">
        <f t="shared" si="328"/>
        <v>26496.748611605912</v>
      </c>
      <c r="AQ763" s="18">
        <v>0</v>
      </c>
      <c r="AR763" s="66">
        <f t="shared" si="329"/>
        <v>1290171</v>
      </c>
      <c r="AS763" s="38">
        <f t="shared" si="330"/>
        <v>29720</v>
      </c>
      <c r="AT763" s="38">
        <f t="shared" si="331"/>
        <v>51966.350000000006</v>
      </c>
      <c r="AU763" s="66">
        <f t="shared" si="332"/>
        <v>1233954</v>
      </c>
      <c r="AV763" s="20">
        <f t="shared" si="333"/>
        <v>1290171</v>
      </c>
      <c r="AX763" s="65">
        <f t="shared" si="334"/>
        <v>1</v>
      </c>
    </row>
    <row r="764" spans="1:50" ht="15" customHeight="1">
      <c r="A764" s="2">
        <v>78</v>
      </c>
      <c r="B764" s="2">
        <v>100</v>
      </c>
      <c r="C764" s="1" t="s">
        <v>99</v>
      </c>
      <c r="D764" s="35">
        <v>328420</v>
      </c>
      <c r="E764" s="66">
        <v>0</v>
      </c>
      <c r="F764" s="7">
        <v>589</v>
      </c>
      <c r="G764" s="66">
        <v>559</v>
      </c>
      <c r="H764" s="63">
        <v>2.105</v>
      </c>
      <c r="I764" s="65">
        <v>194</v>
      </c>
      <c r="J764" s="73">
        <f t="shared" si="309"/>
        <v>0.34699999999999998</v>
      </c>
      <c r="K764" s="65">
        <v>135</v>
      </c>
      <c r="L764" s="65">
        <v>300</v>
      </c>
      <c r="M764" s="61">
        <v>94</v>
      </c>
      <c r="N764" s="41">
        <f t="shared" si="308"/>
        <v>45</v>
      </c>
      <c r="O764" s="41">
        <f t="shared" si="310"/>
        <v>31.333299999999998</v>
      </c>
      <c r="P764" s="3">
        <v>906</v>
      </c>
      <c r="Q764" s="3">
        <v>887</v>
      </c>
      <c r="R764" s="3">
        <v>804</v>
      </c>
      <c r="S764" s="3">
        <v>690</v>
      </c>
      <c r="T764" s="75">
        <v>589</v>
      </c>
      <c r="U764" s="74">
        <f t="shared" si="311"/>
        <v>906</v>
      </c>
      <c r="V764" s="42">
        <f t="shared" si="312"/>
        <v>38.299999999999997</v>
      </c>
      <c r="W764" s="68">
        <v>102167</v>
      </c>
      <c r="X764" s="69">
        <v>282023</v>
      </c>
      <c r="Y764" s="8">
        <v>0.78630016818610737</v>
      </c>
      <c r="Z764" s="37">
        <f t="shared" si="313"/>
        <v>749.07780000000002</v>
      </c>
      <c r="AA764" s="65">
        <f t="shared" si="314"/>
        <v>0</v>
      </c>
      <c r="AB764" s="34">
        <f t="shared" si="315"/>
        <v>0.43202299999999999</v>
      </c>
      <c r="AC764" s="34" t="str">
        <f t="shared" si="316"/>
        <v/>
      </c>
      <c r="AD764" s="65" t="str">
        <f t="shared" si="317"/>
        <v/>
      </c>
      <c r="AE764" s="65">
        <f t="shared" si="318"/>
        <v>578.45299999999997</v>
      </c>
      <c r="AF764" s="65">
        <f t="shared" si="319"/>
        <v>578.45299999999997</v>
      </c>
      <c r="AG764" s="65">
        <f t="shared" si="335"/>
        <v>0</v>
      </c>
      <c r="AH764" s="34" t="str">
        <f t="shared" si="320"/>
        <v/>
      </c>
      <c r="AI764" s="34" t="str">
        <f t="shared" si="321"/>
        <v/>
      </c>
      <c r="AJ764" s="65" t="str">
        <f t="shared" si="322"/>
        <v/>
      </c>
      <c r="AK764" s="37" t="str">
        <f t="shared" si="323"/>
        <v/>
      </c>
      <c r="AL764" s="14">
        <f t="shared" si="324"/>
        <v>578.45000000000005</v>
      </c>
      <c r="AM764" s="42">
        <f t="shared" si="325"/>
        <v>645.29</v>
      </c>
      <c r="AN764" s="60">
        <f t="shared" si="326"/>
        <v>316579</v>
      </c>
      <c r="AO764" s="43">
        <f t="shared" si="327"/>
        <v>4.6442910472681925E-2</v>
      </c>
      <c r="AP764" s="66">
        <f t="shared" si="328"/>
        <v>-549.93050290702672</v>
      </c>
      <c r="AQ764" s="18">
        <v>0</v>
      </c>
      <c r="AR764" s="66">
        <f t="shared" si="329"/>
        <v>316579</v>
      </c>
      <c r="AS764" s="38">
        <f t="shared" si="330"/>
        <v>5590</v>
      </c>
      <c r="AT764" s="38">
        <f t="shared" si="331"/>
        <v>14101.150000000001</v>
      </c>
      <c r="AU764" s="66">
        <f t="shared" si="332"/>
        <v>322830</v>
      </c>
      <c r="AV764" s="20">
        <f t="shared" si="333"/>
        <v>322830</v>
      </c>
      <c r="AX764" s="65">
        <f t="shared" si="334"/>
        <v>1</v>
      </c>
    </row>
    <row r="765" spans="1:50" ht="15" customHeight="1">
      <c r="A765" s="2">
        <v>78</v>
      </c>
      <c r="B765" s="2">
        <v>300</v>
      </c>
      <c r="C765" s="1" t="s">
        <v>212</v>
      </c>
      <c r="D765" s="35">
        <v>16188</v>
      </c>
      <c r="E765" s="66">
        <v>0</v>
      </c>
      <c r="F765" s="7">
        <v>100</v>
      </c>
      <c r="G765" s="66">
        <v>86</v>
      </c>
      <c r="H765" s="63">
        <v>1.911</v>
      </c>
      <c r="I765" s="65"/>
      <c r="J765" s="73">
        <f t="shared" si="309"/>
        <v>0</v>
      </c>
      <c r="K765" s="65">
        <v>15</v>
      </c>
      <c r="L765" s="65">
        <v>60</v>
      </c>
      <c r="M765" s="61">
        <v>34</v>
      </c>
      <c r="N765" s="41">
        <f t="shared" si="308"/>
        <v>25</v>
      </c>
      <c r="O765" s="41">
        <f t="shared" si="310"/>
        <v>56.666700000000006</v>
      </c>
      <c r="P765" s="3">
        <v>204</v>
      </c>
      <c r="Q765" s="3">
        <v>173</v>
      </c>
      <c r="R765" s="3">
        <v>126</v>
      </c>
      <c r="S765" s="3">
        <v>122</v>
      </c>
      <c r="T765" s="75">
        <v>100</v>
      </c>
      <c r="U765" s="74">
        <f t="shared" si="311"/>
        <v>204</v>
      </c>
      <c r="V765" s="42">
        <f t="shared" si="312"/>
        <v>57.84</v>
      </c>
      <c r="W765" s="68">
        <v>44522</v>
      </c>
      <c r="X765" s="69">
        <v>63006</v>
      </c>
      <c r="Y765" s="8">
        <v>0.45083259073015008</v>
      </c>
      <c r="Z765" s="37">
        <f t="shared" si="313"/>
        <v>221.81180000000001</v>
      </c>
      <c r="AA765" s="65">
        <f t="shared" si="314"/>
        <v>0</v>
      </c>
      <c r="AB765" s="34">
        <f t="shared" si="315"/>
        <v>0.43202299999999999</v>
      </c>
      <c r="AC765" s="34" t="str">
        <f t="shared" si="316"/>
        <v/>
      </c>
      <c r="AD765" s="65" t="str">
        <f t="shared" si="317"/>
        <v/>
      </c>
      <c r="AE765" s="65">
        <f t="shared" si="318"/>
        <v>410</v>
      </c>
      <c r="AF765" s="65">
        <f t="shared" si="319"/>
        <v>410</v>
      </c>
      <c r="AG765" s="65">
        <f t="shared" si="335"/>
        <v>0</v>
      </c>
      <c r="AH765" s="34" t="str">
        <f t="shared" si="320"/>
        <v/>
      </c>
      <c r="AI765" s="34" t="str">
        <f t="shared" si="321"/>
        <v/>
      </c>
      <c r="AJ765" s="65" t="str">
        <f t="shared" si="322"/>
        <v/>
      </c>
      <c r="AK765" s="37" t="str">
        <f t="shared" si="323"/>
        <v/>
      </c>
      <c r="AL765" s="14">
        <f t="shared" si="324"/>
        <v>410</v>
      </c>
      <c r="AM765" s="42">
        <f t="shared" si="325"/>
        <v>457.38</v>
      </c>
      <c r="AN765" s="60">
        <f t="shared" si="326"/>
        <v>20100</v>
      </c>
      <c r="AO765" s="43">
        <f t="shared" si="327"/>
        <v>4.6442910472681925E-2</v>
      </c>
      <c r="AP765" s="66">
        <f t="shared" si="328"/>
        <v>181.6846657691317</v>
      </c>
      <c r="AQ765" s="18">
        <v>0</v>
      </c>
      <c r="AR765" s="66">
        <f t="shared" si="329"/>
        <v>16370</v>
      </c>
      <c r="AS765" s="38">
        <f t="shared" si="330"/>
        <v>860</v>
      </c>
      <c r="AT765" s="38">
        <f t="shared" si="331"/>
        <v>3150.3</v>
      </c>
      <c r="AU765" s="66">
        <f t="shared" si="332"/>
        <v>15328</v>
      </c>
      <c r="AV765" s="20">
        <f t="shared" si="333"/>
        <v>16370</v>
      </c>
      <c r="AX765" s="65">
        <f t="shared" si="334"/>
        <v>1</v>
      </c>
    </row>
    <row r="766" spans="1:50" ht="15" customHeight="1">
      <c r="A766" s="2">
        <v>78</v>
      </c>
      <c r="B766" s="2">
        <v>400</v>
      </c>
      <c r="C766" s="1" t="s">
        <v>758</v>
      </c>
      <c r="D766" s="35">
        <v>10870</v>
      </c>
      <c r="E766" s="66">
        <v>0</v>
      </c>
      <c r="F766" s="7">
        <v>63</v>
      </c>
      <c r="G766" s="66">
        <v>58</v>
      </c>
      <c r="H766" s="63">
        <v>2.2309999999999999</v>
      </c>
      <c r="I766" s="65"/>
      <c r="J766" s="73">
        <f t="shared" si="309"/>
        <v>0</v>
      </c>
      <c r="K766" s="65">
        <v>4</v>
      </c>
      <c r="L766" s="65">
        <v>26</v>
      </c>
      <c r="M766" s="61">
        <v>17</v>
      </c>
      <c r="N766" s="41">
        <f t="shared" si="308"/>
        <v>15.384600000000001</v>
      </c>
      <c r="O766" s="41">
        <f t="shared" si="310"/>
        <v>65.384600000000006</v>
      </c>
      <c r="P766" s="3">
        <v>167</v>
      </c>
      <c r="Q766" s="3">
        <v>119</v>
      </c>
      <c r="R766" s="3">
        <v>74</v>
      </c>
      <c r="S766" s="3">
        <v>79</v>
      </c>
      <c r="T766" s="75">
        <v>63</v>
      </c>
      <c r="U766" s="74">
        <f t="shared" si="311"/>
        <v>167</v>
      </c>
      <c r="V766" s="42">
        <f t="shared" si="312"/>
        <v>65.27</v>
      </c>
      <c r="W766" s="68">
        <v>29699</v>
      </c>
      <c r="X766" s="69">
        <v>16632</v>
      </c>
      <c r="Y766" s="8">
        <v>0.75817841627065452</v>
      </c>
      <c r="Z766" s="37">
        <f t="shared" si="313"/>
        <v>83.093900000000005</v>
      </c>
      <c r="AA766" s="65">
        <f t="shared" si="314"/>
        <v>0</v>
      </c>
      <c r="AB766" s="34">
        <f t="shared" si="315"/>
        <v>0.43202299999999999</v>
      </c>
      <c r="AC766" s="34" t="str">
        <f t="shared" si="316"/>
        <v/>
      </c>
      <c r="AD766" s="65" t="str">
        <f t="shared" si="317"/>
        <v/>
      </c>
      <c r="AE766" s="65">
        <f t="shared" si="318"/>
        <v>410</v>
      </c>
      <c r="AF766" s="65">
        <f t="shared" si="319"/>
        <v>410</v>
      </c>
      <c r="AG766" s="65">
        <f t="shared" si="335"/>
        <v>0</v>
      </c>
      <c r="AH766" s="34" t="str">
        <f t="shared" si="320"/>
        <v/>
      </c>
      <c r="AI766" s="34" t="str">
        <f t="shared" si="321"/>
        <v/>
      </c>
      <c r="AJ766" s="65" t="str">
        <f t="shared" si="322"/>
        <v/>
      </c>
      <c r="AK766" s="37" t="str">
        <f t="shared" si="323"/>
        <v/>
      </c>
      <c r="AL766" s="14">
        <f t="shared" si="324"/>
        <v>410</v>
      </c>
      <c r="AM766" s="42">
        <f t="shared" si="325"/>
        <v>457.38</v>
      </c>
      <c r="AN766" s="60">
        <f t="shared" si="326"/>
        <v>13697</v>
      </c>
      <c r="AO766" s="43">
        <f t="shared" si="327"/>
        <v>4.6442910472681925E-2</v>
      </c>
      <c r="AP766" s="66">
        <f t="shared" si="328"/>
        <v>131.29410790627179</v>
      </c>
      <c r="AQ766" s="18">
        <v>0</v>
      </c>
      <c r="AR766" s="66">
        <f t="shared" si="329"/>
        <v>11001</v>
      </c>
      <c r="AS766" s="38">
        <f t="shared" si="330"/>
        <v>580</v>
      </c>
      <c r="AT766" s="38">
        <f t="shared" si="331"/>
        <v>831.6</v>
      </c>
      <c r="AU766" s="66">
        <f t="shared" si="332"/>
        <v>10290</v>
      </c>
      <c r="AV766" s="20">
        <f t="shared" si="333"/>
        <v>11001</v>
      </c>
      <c r="AX766" s="65">
        <f t="shared" si="334"/>
        <v>1</v>
      </c>
    </row>
    <row r="767" spans="1:50" ht="15" customHeight="1">
      <c r="A767" s="2">
        <v>78</v>
      </c>
      <c r="B767" s="2">
        <v>500</v>
      </c>
      <c r="C767" s="1" t="s">
        <v>821</v>
      </c>
      <c r="D767" s="35">
        <v>603699</v>
      </c>
      <c r="E767" s="66">
        <v>0</v>
      </c>
      <c r="F767" s="7">
        <v>1424</v>
      </c>
      <c r="G767" s="66">
        <v>1366</v>
      </c>
      <c r="H767" s="63">
        <v>2.0049999999999999</v>
      </c>
      <c r="I767" s="65">
        <v>723</v>
      </c>
      <c r="J767" s="73">
        <f t="shared" si="309"/>
        <v>0.52929999999999999</v>
      </c>
      <c r="K767" s="65">
        <v>265</v>
      </c>
      <c r="L767" s="65">
        <v>858</v>
      </c>
      <c r="M767" s="61">
        <v>324</v>
      </c>
      <c r="N767" s="41">
        <f t="shared" si="308"/>
        <v>30.885800000000003</v>
      </c>
      <c r="O767" s="41">
        <f t="shared" si="310"/>
        <v>37.7622</v>
      </c>
      <c r="P767" s="3">
        <v>2029</v>
      </c>
      <c r="Q767" s="3">
        <v>1969</v>
      </c>
      <c r="R767" s="3">
        <v>1615</v>
      </c>
      <c r="S767" s="3">
        <v>1619</v>
      </c>
      <c r="T767" s="74">
        <v>1424</v>
      </c>
      <c r="U767" s="74">
        <f t="shared" si="311"/>
        <v>2029</v>
      </c>
      <c r="V767" s="42">
        <f t="shared" si="312"/>
        <v>32.68</v>
      </c>
      <c r="W767" s="68">
        <v>532398</v>
      </c>
      <c r="X767" s="69">
        <v>728353</v>
      </c>
      <c r="Y767" s="8">
        <v>1.795980521917476</v>
      </c>
      <c r="Z767" s="37">
        <f t="shared" si="313"/>
        <v>792.88170000000002</v>
      </c>
      <c r="AA767" s="65">
        <f t="shared" si="314"/>
        <v>0</v>
      </c>
      <c r="AB767" s="34">
        <f t="shared" si="315"/>
        <v>0.43202299999999999</v>
      </c>
      <c r="AC767" s="34" t="str">
        <f t="shared" si="316"/>
        <v/>
      </c>
      <c r="AD767" s="65" t="str">
        <f t="shared" si="317"/>
        <v/>
      </c>
      <c r="AE767" s="65">
        <f t="shared" si="318"/>
        <v>874.62200000000007</v>
      </c>
      <c r="AF767" s="65">
        <f t="shared" si="319"/>
        <v>630</v>
      </c>
      <c r="AG767" s="65">
        <f t="shared" si="335"/>
        <v>0</v>
      </c>
      <c r="AH767" s="34" t="str">
        <f t="shared" si="320"/>
        <v/>
      </c>
      <c r="AI767" s="34" t="str">
        <f t="shared" si="321"/>
        <v/>
      </c>
      <c r="AJ767" s="65" t="str">
        <f t="shared" si="322"/>
        <v/>
      </c>
      <c r="AK767" s="37" t="str">
        <f t="shared" si="323"/>
        <v/>
      </c>
      <c r="AL767" s="14">
        <f t="shared" si="324"/>
        <v>630</v>
      </c>
      <c r="AM767" s="42">
        <f t="shared" si="325"/>
        <v>702.8</v>
      </c>
      <c r="AN767" s="60">
        <f t="shared" si="326"/>
        <v>730017</v>
      </c>
      <c r="AO767" s="43">
        <f t="shared" si="327"/>
        <v>4.6442910472681925E-2</v>
      </c>
      <c r="AP767" s="66">
        <f t="shared" si="328"/>
        <v>5866.5755650882356</v>
      </c>
      <c r="AQ767" s="18">
        <v>0</v>
      </c>
      <c r="AR767" s="66">
        <f t="shared" si="329"/>
        <v>609566</v>
      </c>
      <c r="AS767" s="38">
        <f t="shared" si="330"/>
        <v>13660</v>
      </c>
      <c r="AT767" s="38">
        <f t="shared" si="331"/>
        <v>36417.65</v>
      </c>
      <c r="AU767" s="66">
        <f t="shared" si="332"/>
        <v>590039</v>
      </c>
      <c r="AV767" s="20">
        <f t="shared" si="333"/>
        <v>609566</v>
      </c>
      <c r="AX767" s="65">
        <f t="shared" si="334"/>
        <v>1</v>
      </c>
    </row>
    <row r="768" spans="1:50" ht="15" customHeight="1">
      <c r="A768" s="2">
        <v>79</v>
      </c>
      <c r="B768" s="2">
        <v>100</v>
      </c>
      <c r="C768" s="1" t="s">
        <v>232</v>
      </c>
      <c r="D768" s="35">
        <v>346364</v>
      </c>
      <c r="E768" s="66">
        <v>0</v>
      </c>
      <c r="F768" s="7">
        <v>1089</v>
      </c>
      <c r="G768" s="66">
        <v>1102</v>
      </c>
      <c r="H768" s="63">
        <v>2.6749999999999998</v>
      </c>
      <c r="I768" s="65">
        <v>160</v>
      </c>
      <c r="J768" s="73">
        <f t="shared" si="309"/>
        <v>0.1452</v>
      </c>
      <c r="K768" s="65">
        <v>132</v>
      </c>
      <c r="L768" s="65">
        <v>511</v>
      </c>
      <c r="M768" s="61">
        <v>120</v>
      </c>
      <c r="N768" s="41">
        <f t="shared" si="308"/>
        <v>25.831700000000001</v>
      </c>
      <c r="O768" s="41">
        <f t="shared" si="310"/>
        <v>23.4834</v>
      </c>
      <c r="P768" s="3">
        <v>580</v>
      </c>
      <c r="Q768" s="3">
        <v>667</v>
      </c>
      <c r="R768" s="3">
        <v>733</v>
      </c>
      <c r="S768" s="3">
        <v>826</v>
      </c>
      <c r="T768" s="74">
        <v>1089</v>
      </c>
      <c r="U768" s="74">
        <f t="shared" si="311"/>
        <v>1089</v>
      </c>
      <c r="V768" s="42">
        <f t="shared" si="312"/>
        <v>0</v>
      </c>
      <c r="W768" s="68">
        <v>671246</v>
      </c>
      <c r="X768" s="69">
        <v>466606</v>
      </c>
      <c r="Y768" s="8">
        <v>0.91948032191654938</v>
      </c>
      <c r="Z768" s="37">
        <f t="shared" si="313"/>
        <v>1184.3647000000001</v>
      </c>
      <c r="AA768" s="65">
        <f t="shared" si="314"/>
        <v>0</v>
      </c>
      <c r="AB768" s="34">
        <f t="shared" si="315"/>
        <v>0.43202299999999999</v>
      </c>
      <c r="AC768" s="34" t="str">
        <f t="shared" si="316"/>
        <v/>
      </c>
      <c r="AD768" s="65" t="str">
        <f t="shared" si="317"/>
        <v/>
      </c>
      <c r="AE768" s="65">
        <f t="shared" si="318"/>
        <v>777.73399999999992</v>
      </c>
      <c r="AF768" s="65">
        <f t="shared" si="319"/>
        <v>630</v>
      </c>
      <c r="AG768" s="65">
        <f t="shared" si="335"/>
        <v>0</v>
      </c>
      <c r="AH768" s="34" t="str">
        <f t="shared" si="320"/>
        <v/>
      </c>
      <c r="AI768" s="34" t="str">
        <f t="shared" si="321"/>
        <v/>
      </c>
      <c r="AJ768" s="65" t="str">
        <f t="shared" si="322"/>
        <v/>
      </c>
      <c r="AK768" s="37" t="str">
        <f t="shared" si="323"/>
        <v/>
      </c>
      <c r="AL768" s="14">
        <f t="shared" si="324"/>
        <v>630</v>
      </c>
      <c r="AM768" s="42">
        <f t="shared" si="325"/>
        <v>702.8</v>
      </c>
      <c r="AN768" s="60">
        <f t="shared" si="326"/>
        <v>484492</v>
      </c>
      <c r="AO768" s="43">
        <f t="shared" si="327"/>
        <v>4.6442910472681925E-2</v>
      </c>
      <c r="AP768" s="66">
        <f t="shared" si="328"/>
        <v>6415.0663377706087</v>
      </c>
      <c r="AQ768" s="18">
        <v>0</v>
      </c>
      <c r="AR768" s="66">
        <f t="shared" si="329"/>
        <v>352779</v>
      </c>
      <c r="AS768" s="38">
        <f t="shared" si="330"/>
        <v>11020</v>
      </c>
      <c r="AT768" s="38">
        <f t="shared" si="331"/>
        <v>23330.300000000003</v>
      </c>
      <c r="AU768" s="66">
        <f t="shared" si="332"/>
        <v>335344</v>
      </c>
      <c r="AV768" s="20">
        <f t="shared" si="333"/>
        <v>352779</v>
      </c>
      <c r="AX768" s="65">
        <f t="shared" si="334"/>
        <v>1</v>
      </c>
    </row>
    <row r="769" spans="1:50" ht="15" customHeight="1">
      <c r="A769" s="2">
        <v>79</v>
      </c>
      <c r="B769" s="2">
        <v>200</v>
      </c>
      <c r="C769" s="1" t="s">
        <v>332</v>
      </c>
      <c r="D769" s="35">
        <v>37138</v>
      </c>
      <c r="E769" s="66">
        <v>0</v>
      </c>
      <c r="F769" s="7">
        <v>132</v>
      </c>
      <c r="G769" s="66">
        <v>114</v>
      </c>
      <c r="H769" s="63">
        <v>2.1920000000000002</v>
      </c>
      <c r="I769" s="65">
        <v>11</v>
      </c>
      <c r="J769" s="73">
        <f t="shared" si="309"/>
        <v>9.6500000000000002E-2</v>
      </c>
      <c r="K769" s="65">
        <v>26</v>
      </c>
      <c r="L769" s="65">
        <v>46</v>
      </c>
      <c r="M769" s="61">
        <v>11</v>
      </c>
      <c r="N769" s="41">
        <f t="shared" si="308"/>
        <v>56.521699999999996</v>
      </c>
      <c r="O769" s="41">
        <f t="shared" si="310"/>
        <v>23.913</v>
      </c>
      <c r="P769" s="3">
        <v>179</v>
      </c>
      <c r="Q769" s="3">
        <v>178</v>
      </c>
      <c r="R769" s="3">
        <v>205</v>
      </c>
      <c r="S769" s="3">
        <v>198</v>
      </c>
      <c r="T769" s="75">
        <v>132</v>
      </c>
      <c r="U769" s="74">
        <f t="shared" si="311"/>
        <v>205</v>
      </c>
      <c r="V769" s="42">
        <f t="shared" si="312"/>
        <v>44.39</v>
      </c>
      <c r="W769" s="68">
        <v>37885</v>
      </c>
      <c r="X769" s="69">
        <v>26801</v>
      </c>
      <c r="Y769" s="8">
        <v>0.11504107354937552</v>
      </c>
      <c r="Z769" s="37">
        <f t="shared" si="313"/>
        <v>1147.4163000000001</v>
      </c>
      <c r="AA769" s="65">
        <f t="shared" si="314"/>
        <v>0</v>
      </c>
      <c r="AB769" s="34">
        <f t="shared" si="315"/>
        <v>0.43202299999999999</v>
      </c>
      <c r="AC769" s="34" t="str">
        <f t="shared" si="316"/>
        <v/>
      </c>
      <c r="AD769" s="65" t="str">
        <f t="shared" si="317"/>
        <v/>
      </c>
      <c r="AE769" s="65">
        <f t="shared" si="318"/>
        <v>415.13799999999998</v>
      </c>
      <c r="AF769" s="65">
        <f t="shared" si="319"/>
        <v>415.13799999999998</v>
      </c>
      <c r="AG769" s="65">
        <f t="shared" si="335"/>
        <v>0</v>
      </c>
      <c r="AH769" s="34" t="str">
        <f t="shared" si="320"/>
        <v/>
      </c>
      <c r="AI769" s="34" t="str">
        <f t="shared" si="321"/>
        <v/>
      </c>
      <c r="AJ769" s="65" t="str">
        <f t="shared" si="322"/>
        <v/>
      </c>
      <c r="AK769" s="37" t="str">
        <f t="shared" si="323"/>
        <v/>
      </c>
      <c r="AL769" s="14">
        <f t="shared" si="324"/>
        <v>415.14</v>
      </c>
      <c r="AM769" s="42">
        <f t="shared" si="325"/>
        <v>463.11</v>
      </c>
      <c r="AN769" s="60">
        <f t="shared" si="326"/>
        <v>36427</v>
      </c>
      <c r="AO769" s="43">
        <f t="shared" si="327"/>
        <v>4.6442910472681925E-2</v>
      </c>
      <c r="AP769" s="66">
        <f t="shared" si="328"/>
        <v>-33.020909346076849</v>
      </c>
      <c r="AQ769" s="18">
        <v>0</v>
      </c>
      <c r="AR769" s="66">
        <f t="shared" si="329"/>
        <v>36427</v>
      </c>
      <c r="AS769" s="38">
        <f t="shared" si="330"/>
        <v>1140</v>
      </c>
      <c r="AT769" s="38">
        <f t="shared" si="331"/>
        <v>1340.0500000000002</v>
      </c>
      <c r="AU769" s="66">
        <f t="shared" si="332"/>
        <v>35998</v>
      </c>
      <c r="AV769" s="20">
        <f t="shared" si="333"/>
        <v>36427</v>
      </c>
      <c r="AX769" s="65">
        <f t="shared" si="334"/>
        <v>1</v>
      </c>
    </row>
    <row r="770" spans="1:50" ht="15" customHeight="1">
      <c r="A770" s="2">
        <v>79</v>
      </c>
      <c r="B770" s="2">
        <v>300</v>
      </c>
      <c r="C770" s="1" t="s">
        <v>404</v>
      </c>
      <c r="D770" s="35">
        <v>102942</v>
      </c>
      <c r="E770" s="66">
        <v>0</v>
      </c>
      <c r="F770" s="7">
        <v>456</v>
      </c>
      <c r="G770" s="66">
        <v>450</v>
      </c>
      <c r="H770" s="63">
        <v>2.25</v>
      </c>
      <c r="I770" s="65">
        <v>59</v>
      </c>
      <c r="J770" s="73">
        <f t="shared" si="309"/>
        <v>0.13109999999999999</v>
      </c>
      <c r="K770" s="65">
        <v>92</v>
      </c>
      <c r="L770" s="65">
        <v>208</v>
      </c>
      <c r="M770" s="61">
        <v>34</v>
      </c>
      <c r="N770" s="41">
        <f t="shared" si="308"/>
        <v>44.230799999999995</v>
      </c>
      <c r="O770" s="41">
        <f t="shared" si="310"/>
        <v>16.3462</v>
      </c>
      <c r="P770" s="3">
        <v>403</v>
      </c>
      <c r="Q770" s="3">
        <v>440</v>
      </c>
      <c r="R770" s="3">
        <v>423</v>
      </c>
      <c r="S770" s="3">
        <v>439</v>
      </c>
      <c r="T770" s="75">
        <v>456</v>
      </c>
      <c r="U770" s="74">
        <f t="shared" si="311"/>
        <v>456</v>
      </c>
      <c r="V770" s="42">
        <f t="shared" si="312"/>
        <v>1.32</v>
      </c>
      <c r="W770" s="68">
        <v>247128</v>
      </c>
      <c r="X770" s="69">
        <v>263036</v>
      </c>
      <c r="Y770" s="8">
        <v>0.30137436930209716</v>
      </c>
      <c r="Z770" s="37">
        <f t="shared" si="313"/>
        <v>1513.0682999999999</v>
      </c>
      <c r="AA770" s="65">
        <f t="shared" si="314"/>
        <v>0</v>
      </c>
      <c r="AB770" s="34">
        <f t="shared" si="315"/>
        <v>0.43202299999999999</v>
      </c>
      <c r="AC770" s="34" t="str">
        <f t="shared" si="316"/>
        <v/>
      </c>
      <c r="AD770" s="65" t="str">
        <f t="shared" si="317"/>
        <v/>
      </c>
      <c r="AE770" s="65">
        <f t="shared" si="318"/>
        <v>538.45000000000005</v>
      </c>
      <c r="AF770" s="65">
        <f t="shared" si="319"/>
        <v>538.45000000000005</v>
      </c>
      <c r="AG770" s="65">
        <f t="shared" si="335"/>
        <v>0</v>
      </c>
      <c r="AH770" s="34" t="str">
        <f t="shared" si="320"/>
        <v/>
      </c>
      <c r="AI770" s="34" t="str">
        <f t="shared" si="321"/>
        <v/>
      </c>
      <c r="AJ770" s="65" t="str">
        <f t="shared" si="322"/>
        <v/>
      </c>
      <c r="AK770" s="37" t="str">
        <f t="shared" si="323"/>
        <v/>
      </c>
      <c r="AL770" s="14">
        <f t="shared" si="324"/>
        <v>538.45000000000005</v>
      </c>
      <c r="AM770" s="42">
        <f t="shared" si="325"/>
        <v>600.66999999999996</v>
      </c>
      <c r="AN770" s="60">
        <f t="shared" si="326"/>
        <v>163537</v>
      </c>
      <c r="AO770" s="43">
        <f t="shared" si="327"/>
        <v>4.6442910472681925E-2</v>
      </c>
      <c r="AP770" s="66">
        <f t="shared" si="328"/>
        <v>2814.2081600921611</v>
      </c>
      <c r="AQ770" s="18">
        <v>0</v>
      </c>
      <c r="AR770" s="66">
        <f t="shared" si="329"/>
        <v>105756</v>
      </c>
      <c r="AS770" s="38">
        <f t="shared" si="330"/>
        <v>4500</v>
      </c>
      <c r="AT770" s="38">
        <f t="shared" si="331"/>
        <v>13151.800000000001</v>
      </c>
      <c r="AU770" s="66">
        <f t="shared" si="332"/>
        <v>98442</v>
      </c>
      <c r="AV770" s="20">
        <f t="shared" si="333"/>
        <v>105756</v>
      </c>
      <c r="AX770" s="65">
        <f t="shared" si="334"/>
        <v>1</v>
      </c>
    </row>
    <row r="771" spans="1:50" ht="15" customHeight="1">
      <c r="A771" s="2">
        <v>79</v>
      </c>
      <c r="B771" s="2">
        <v>500</v>
      </c>
      <c r="C771" s="1" t="s">
        <v>498</v>
      </c>
      <c r="D771" s="35">
        <v>229567</v>
      </c>
      <c r="E771" s="66">
        <v>0</v>
      </c>
      <c r="F771" s="7">
        <v>842</v>
      </c>
      <c r="G771" s="66">
        <v>876</v>
      </c>
      <c r="H771" s="63">
        <v>2.468</v>
      </c>
      <c r="I771" s="65">
        <v>116</v>
      </c>
      <c r="J771" s="73">
        <f t="shared" si="309"/>
        <v>0.13239999999999999</v>
      </c>
      <c r="K771" s="65">
        <v>90</v>
      </c>
      <c r="L771" s="65">
        <v>347</v>
      </c>
      <c r="M771" s="61">
        <v>50</v>
      </c>
      <c r="N771" s="41">
        <f t="shared" ref="N771:N834" si="336">ROUND(K771/L771,6)*100</f>
        <v>25.936599999999999</v>
      </c>
      <c r="O771" s="41">
        <f t="shared" si="310"/>
        <v>14.4092</v>
      </c>
      <c r="P771" s="3">
        <v>498</v>
      </c>
      <c r="Q771" s="3">
        <v>680</v>
      </c>
      <c r="R771" s="3">
        <v>722</v>
      </c>
      <c r="S771" s="3">
        <v>778</v>
      </c>
      <c r="T771" s="75">
        <v>842</v>
      </c>
      <c r="U771" s="74">
        <f t="shared" si="311"/>
        <v>842</v>
      </c>
      <c r="V771" s="42">
        <f t="shared" si="312"/>
        <v>0</v>
      </c>
      <c r="W771" s="68">
        <v>536132</v>
      </c>
      <c r="X771" s="69">
        <v>370139</v>
      </c>
      <c r="Y771" s="8">
        <v>1.0856698949956525</v>
      </c>
      <c r="Z771" s="37">
        <f t="shared" si="313"/>
        <v>775.55799999999999</v>
      </c>
      <c r="AA771" s="65">
        <f t="shared" si="314"/>
        <v>0</v>
      </c>
      <c r="AB771" s="34">
        <f t="shared" si="315"/>
        <v>0.43202299999999999</v>
      </c>
      <c r="AC771" s="34" t="str">
        <f t="shared" si="316"/>
        <v/>
      </c>
      <c r="AD771" s="65" t="str">
        <f t="shared" si="317"/>
        <v/>
      </c>
      <c r="AE771" s="65">
        <f t="shared" si="318"/>
        <v>694.79199999999992</v>
      </c>
      <c r="AF771" s="65">
        <f t="shared" si="319"/>
        <v>630</v>
      </c>
      <c r="AG771" s="65">
        <f t="shared" si="335"/>
        <v>0</v>
      </c>
      <c r="AH771" s="34" t="str">
        <f t="shared" si="320"/>
        <v/>
      </c>
      <c r="AI771" s="34" t="str">
        <f t="shared" si="321"/>
        <v/>
      </c>
      <c r="AJ771" s="65" t="str">
        <f t="shared" si="322"/>
        <v/>
      </c>
      <c r="AK771" s="37" t="str">
        <f t="shared" si="323"/>
        <v/>
      </c>
      <c r="AL771" s="14">
        <f t="shared" si="324"/>
        <v>630</v>
      </c>
      <c r="AM771" s="42">
        <f t="shared" si="325"/>
        <v>702.8</v>
      </c>
      <c r="AN771" s="60">
        <f t="shared" si="326"/>
        <v>384031</v>
      </c>
      <c r="AO771" s="43">
        <f t="shared" si="327"/>
        <v>4.6442910472681925E-2</v>
      </c>
      <c r="AP771" s="66">
        <f t="shared" si="328"/>
        <v>7173.7577232523408</v>
      </c>
      <c r="AQ771" s="18">
        <v>0</v>
      </c>
      <c r="AR771" s="66">
        <f t="shared" si="329"/>
        <v>236741</v>
      </c>
      <c r="AS771" s="38">
        <f t="shared" si="330"/>
        <v>8760</v>
      </c>
      <c r="AT771" s="38">
        <f t="shared" si="331"/>
        <v>18506.95</v>
      </c>
      <c r="AU771" s="66">
        <f t="shared" si="332"/>
        <v>220807</v>
      </c>
      <c r="AV771" s="20">
        <f t="shared" si="333"/>
        <v>236741</v>
      </c>
      <c r="AX771" s="65">
        <f t="shared" si="334"/>
        <v>1</v>
      </c>
    </row>
    <row r="772" spans="1:50" ht="15" customHeight="1">
      <c r="A772" s="2">
        <v>79</v>
      </c>
      <c r="B772" s="2">
        <v>600</v>
      </c>
      <c r="C772" s="1" t="s">
        <v>518</v>
      </c>
      <c r="D772" s="35">
        <v>27053</v>
      </c>
      <c r="E772" s="66">
        <v>0</v>
      </c>
      <c r="F772" s="7">
        <v>182</v>
      </c>
      <c r="G772" s="66">
        <v>175</v>
      </c>
      <c r="H772" s="63">
        <v>2.3650000000000002</v>
      </c>
      <c r="I772" s="65">
        <v>26</v>
      </c>
      <c r="J772" s="73">
        <f t="shared" si="309"/>
        <v>0.14860000000000001</v>
      </c>
      <c r="K772" s="65">
        <v>40</v>
      </c>
      <c r="L772" s="65">
        <v>89</v>
      </c>
      <c r="M772" s="61">
        <v>33</v>
      </c>
      <c r="N772" s="41">
        <f t="shared" si="336"/>
        <v>44.943800000000003</v>
      </c>
      <c r="O772" s="41">
        <f t="shared" si="310"/>
        <v>37.078699999999998</v>
      </c>
      <c r="P772" s="3">
        <v>139</v>
      </c>
      <c r="Q772" s="3">
        <v>186</v>
      </c>
      <c r="R772" s="3">
        <v>163</v>
      </c>
      <c r="S772" s="3">
        <v>186</v>
      </c>
      <c r="T772" s="75">
        <v>182</v>
      </c>
      <c r="U772" s="74">
        <f t="shared" si="311"/>
        <v>186</v>
      </c>
      <c r="V772" s="42">
        <f t="shared" si="312"/>
        <v>5.91</v>
      </c>
      <c r="W772" s="68">
        <v>91377</v>
      </c>
      <c r="X772" s="69">
        <v>25004</v>
      </c>
      <c r="Y772" s="8">
        <v>0.14383580155583733</v>
      </c>
      <c r="Z772" s="37">
        <f t="shared" si="313"/>
        <v>1265.3317</v>
      </c>
      <c r="AA772" s="65">
        <f t="shared" si="314"/>
        <v>0</v>
      </c>
      <c r="AB772" s="34">
        <f t="shared" si="315"/>
        <v>0.43202299999999999</v>
      </c>
      <c r="AC772" s="34" t="str">
        <f t="shared" si="316"/>
        <v/>
      </c>
      <c r="AD772" s="65" t="str">
        <f t="shared" si="317"/>
        <v/>
      </c>
      <c r="AE772" s="65">
        <f t="shared" si="318"/>
        <v>437.52499999999998</v>
      </c>
      <c r="AF772" s="65">
        <f t="shared" si="319"/>
        <v>437.52499999999998</v>
      </c>
      <c r="AG772" s="65">
        <f t="shared" si="335"/>
        <v>0</v>
      </c>
      <c r="AH772" s="34" t="str">
        <f t="shared" si="320"/>
        <v/>
      </c>
      <c r="AI772" s="34" t="str">
        <f t="shared" si="321"/>
        <v/>
      </c>
      <c r="AJ772" s="65" t="str">
        <f t="shared" si="322"/>
        <v/>
      </c>
      <c r="AK772" s="37" t="str">
        <f t="shared" si="323"/>
        <v/>
      </c>
      <c r="AL772" s="14">
        <f t="shared" si="324"/>
        <v>437.53</v>
      </c>
      <c r="AM772" s="42">
        <f t="shared" si="325"/>
        <v>488.09</v>
      </c>
      <c r="AN772" s="60">
        <f t="shared" si="326"/>
        <v>45939</v>
      </c>
      <c r="AO772" s="43">
        <f t="shared" si="327"/>
        <v>4.6442910472681925E-2</v>
      </c>
      <c r="AP772" s="66">
        <f t="shared" si="328"/>
        <v>877.1208071870708</v>
      </c>
      <c r="AQ772" s="18">
        <v>0</v>
      </c>
      <c r="AR772" s="66">
        <f t="shared" si="329"/>
        <v>27930</v>
      </c>
      <c r="AS772" s="38">
        <f t="shared" si="330"/>
        <v>1750</v>
      </c>
      <c r="AT772" s="38">
        <f t="shared" si="331"/>
        <v>1250.2</v>
      </c>
      <c r="AU772" s="66">
        <f t="shared" si="332"/>
        <v>25803</v>
      </c>
      <c r="AV772" s="20">
        <f t="shared" si="333"/>
        <v>27930</v>
      </c>
      <c r="AX772" s="65">
        <f t="shared" si="334"/>
        <v>1</v>
      </c>
    </row>
    <row r="773" spans="1:50" ht="15" customHeight="1">
      <c r="A773" s="2">
        <v>79</v>
      </c>
      <c r="B773" s="2">
        <v>800</v>
      </c>
      <c r="C773" s="1" t="s">
        <v>623</v>
      </c>
      <c r="D773" s="35">
        <v>809068</v>
      </c>
      <c r="E773" s="66">
        <v>0</v>
      </c>
      <c r="F773" s="7">
        <v>3340</v>
      </c>
      <c r="G773" s="66">
        <v>3387</v>
      </c>
      <c r="H773" s="63">
        <v>2.524</v>
      </c>
      <c r="I773" s="65">
        <v>1201</v>
      </c>
      <c r="J773" s="73">
        <f t="shared" si="309"/>
        <v>0.35460000000000003</v>
      </c>
      <c r="K773" s="65">
        <v>320</v>
      </c>
      <c r="L773" s="65">
        <v>1417</v>
      </c>
      <c r="M773" s="61">
        <v>387</v>
      </c>
      <c r="N773" s="41">
        <f t="shared" si="336"/>
        <v>22.582899999999999</v>
      </c>
      <c r="O773" s="41">
        <f t="shared" si="310"/>
        <v>27.311200000000003</v>
      </c>
      <c r="P773" s="3">
        <v>2093</v>
      </c>
      <c r="Q773" s="3">
        <v>2416</v>
      </c>
      <c r="R773" s="3">
        <v>2768</v>
      </c>
      <c r="S773" s="3">
        <v>3190</v>
      </c>
      <c r="T773" s="74">
        <v>3340</v>
      </c>
      <c r="U773" s="74">
        <f t="shared" si="311"/>
        <v>3340</v>
      </c>
      <c r="V773" s="42">
        <f t="shared" si="312"/>
        <v>0</v>
      </c>
      <c r="W773" s="68">
        <v>2363662</v>
      </c>
      <c r="X773" s="69">
        <v>2235541</v>
      </c>
      <c r="Y773" s="8">
        <v>2.164600762629016</v>
      </c>
      <c r="Z773" s="37">
        <f t="shared" si="313"/>
        <v>1543.0097000000001</v>
      </c>
      <c r="AA773" s="65">
        <f t="shared" si="314"/>
        <v>0</v>
      </c>
      <c r="AB773" s="34">
        <f t="shared" si="315"/>
        <v>0.43202299999999999</v>
      </c>
      <c r="AC773" s="34" t="str">
        <f t="shared" si="316"/>
        <v/>
      </c>
      <c r="AD773" s="65" t="str">
        <f t="shared" si="317"/>
        <v/>
      </c>
      <c r="AE773" s="65" t="str">
        <f t="shared" si="318"/>
        <v/>
      </c>
      <c r="AF773" s="65" t="str">
        <f t="shared" si="319"/>
        <v/>
      </c>
      <c r="AG773" s="65">
        <f t="shared" si="335"/>
        <v>632.97290691000001</v>
      </c>
      <c r="AH773" s="34" t="str">
        <f t="shared" si="320"/>
        <v/>
      </c>
      <c r="AI773" s="34" t="str">
        <f t="shared" si="321"/>
        <v/>
      </c>
      <c r="AJ773" s="65" t="str">
        <f t="shared" si="322"/>
        <v/>
      </c>
      <c r="AK773" s="37" t="str">
        <f t="shared" si="323"/>
        <v/>
      </c>
      <c r="AL773" s="14">
        <f t="shared" si="324"/>
        <v>632.97</v>
      </c>
      <c r="AM773" s="42">
        <f t="shared" si="325"/>
        <v>706.11</v>
      </c>
      <c r="AN773" s="60">
        <f t="shared" si="326"/>
        <v>1370438</v>
      </c>
      <c r="AO773" s="43">
        <f t="shared" si="327"/>
        <v>4.6442910472681925E-2</v>
      </c>
      <c r="AP773" s="66">
        <f t="shared" si="328"/>
        <v>26071.656652049453</v>
      </c>
      <c r="AQ773" s="18">
        <v>0</v>
      </c>
      <c r="AR773" s="66">
        <f t="shared" si="329"/>
        <v>835140</v>
      </c>
      <c r="AS773" s="38">
        <f t="shared" si="330"/>
        <v>33870</v>
      </c>
      <c r="AT773" s="38">
        <f t="shared" si="331"/>
        <v>111777.05</v>
      </c>
      <c r="AU773" s="66">
        <f t="shared" si="332"/>
        <v>775198</v>
      </c>
      <c r="AV773" s="20">
        <f t="shared" si="333"/>
        <v>835140</v>
      </c>
      <c r="AX773" s="65">
        <f t="shared" si="334"/>
        <v>1</v>
      </c>
    </row>
    <row r="774" spans="1:50" ht="15" customHeight="1">
      <c r="A774" s="2">
        <v>79</v>
      </c>
      <c r="B774" s="2">
        <v>1100</v>
      </c>
      <c r="C774" s="1" t="s">
        <v>788</v>
      </c>
      <c r="D774" s="35">
        <v>601641</v>
      </c>
      <c r="E774" s="66">
        <v>0</v>
      </c>
      <c r="F774" s="7">
        <v>2521</v>
      </c>
      <c r="G774" s="66">
        <v>2515</v>
      </c>
      <c r="H774" s="63">
        <v>2.04</v>
      </c>
      <c r="I774" s="65">
        <v>1822</v>
      </c>
      <c r="J774" s="73">
        <f t="shared" si="309"/>
        <v>0.72450000000000003</v>
      </c>
      <c r="K774" s="65">
        <v>464</v>
      </c>
      <c r="L774" s="65">
        <v>1350</v>
      </c>
      <c r="M774" s="61">
        <v>244</v>
      </c>
      <c r="N774" s="41">
        <f t="shared" si="336"/>
        <v>34.370400000000004</v>
      </c>
      <c r="O774" s="41">
        <f t="shared" si="310"/>
        <v>18.074100000000001</v>
      </c>
      <c r="P774" s="3">
        <v>2371</v>
      </c>
      <c r="Q774" s="3">
        <v>2372</v>
      </c>
      <c r="R774" s="3">
        <v>2384</v>
      </c>
      <c r="S774" s="3">
        <v>2599</v>
      </c>
      <c r="T774" s="74">
        <v>2521</v>
      </c>
      <c r="U774" s="74">
        <f t="shared" si="311"/>
        <v>2599</v>
      </c>
      <c r="V774" s="42">
        <f t="shared" si="312"/>
        <v>3.23</v>
      </c>
      <c r="W774" s="68">
        <v>2589688</v>
      </c>
      <c r="X774" s="69">
        <v>1704042</v>
      </c>
      <c r="Y774" s="8">
        <v>9.2721093688464968</v>
      </c>
      <c r="Z774" s="37">
        <f t="shared" si="313"/>
        <v>271.89069999999998</v>
      </c>
      <c r="AA774" s="65">
        <f t="shared" si="314"/>
        <v>0</v>
      </c>
      <c r="AB774" s="34">
        <f t="shared" si="315"/>
        <v>0.43202299999999999</v>
      </c>
      <c r="AC774" s="34">
        <f t="shared" si="316"/>
        <v>0.03</v>
      </c>
      <c r="AD774" s="65" t="str">
        <f t="shared" si="317"/>
        <v/>
      </c>
      <c r="AE774" s="65" t="str">
        <f t="shared" si="318"/>
        <v/>
      </c>
      <c r="AF774" s="65" t="str">
        <f t="shared" si="319"/>
        <v/>
      </c>
      <c r="AG774" s="65">
        <f t="shared" si="335"/>
        <v>783.11546595999994</v>
      </c>
      <c r="AH774" s="34" t="str">
        <f t="shared" si="320"/>
        <v/>
      </c>
      <c r="AI774" s="34">
        <f t="shared" si="321"/>
        <v>634.59346397880006</v>
      </c>
      <c r="AJ774" s="65" t="str">
        <f t="shared" si="322"/>
        <v/>
      </c>
      <c r="AK774" s="37">
        <f t="shared" si="323"/>
        <v>1</v>
      </c>
      <c r="AL774" s="14">
        <f t="shared" si="324"/>
        <v>634.59</v>
      </c>
      <c r="AM774" s="42">
        <f t="shared" si="325"/>
        <v>707.92</v>
      </c>
      <c r="AN774" s="60">
        <f t="shared" si="326"/>
        <v>661614</v>
      </c>
      <c r="AO774" s="43">
        <f t="shared" si="327"/>
        <v>4.6442910472681925E-2</v>
      </c>
      <c r="AP774" s="66">
        <f t="shared" si="328"/>
        <v>2785.3206697781529</v>
      </c>
      <c r="AQ774" s="18">
        <v>0</v>
      </c>
      <c r="AR774" s="66">
        <f t="shared" si="329"/>
        <v>604426</v>
      </c>
      <c r="AS774" s="38">
        <f t="shared" si="330"/>
        <v>25150</v>
      </c>
      <c r="AT774" s="38">
        <f t="shared" si="331"/>
        <v>85202.1</v>
      </c>
      <c r="AU774" s="66">
        <f t="shared" si="332"/>
        <v>576491</v>
      </c>
      <c r="AV774" s="20">
        <f t="shared" si="333"/>
        <v>604426</v>
      </c>
      <c r="AX774" s="65">
        <f t="shared" si="334"/>
        <v>1</v>
      </c>
    </row>
    <row r="775" spans="1:50" ht="15" customHeight="1">
      <c r="A775" s="2">
        <v>79</v>
      </c>
      <c r="B775" s="2">
        <v>1300</v>
      </c>
      <c r="C775" s="1" t="s">
        <v>850</v>
      </c>
      <c r="D775" s="35">
        <v>39125</v>
      </c>
      <c r="E775" s="66">
        <v>0</v>
      </c>
      <c r="F775" s="7">
        <v>207</v>
      </c>
      <c r="G775" s="66">
        <v>204</v>
      </c>
      <c r="H775" s="63">
        <v>2.4580000000000002</v>
      </c>
      <c r="I775" s="65">
        <v>63</v>
      </c>
      <c r="J775" s="73">
        <f t="shared" si="309"/>
        <v>0.30880000000000002</v>
      </c>
      <c r="K775" s="65">
        <v>35</v>
      </c>
      <c r="L775" s="65">
        <v>99</v>
      </c>
      <c r="M775" s="61">
        <v>16</v>
      </c>
      <c r="N775" s="41">
        <f t="shared" si="336"/>
        <v>35.353499999999997</v>
      </c>
      <c r="O775" s="41">
        <f t="shared" si="310"/>
        <v>16.1616</v>
      </c>
      <c r="P775" s="3">
        <v>203</v>
      </c>
      <c r="Q775" s="3">
        <v>208</v>
      </c>
      <c r="R775" s="3">
        <v>237</v>
      </c>
      <c r="S775" s="3">
        <v>177</v>
      </c>
      <c r="T775" s="75">
        <v>207</v>
      </c>
      <c r="U775" s="74">
        <f t="shared" si="311"/>
        <v>237</v>
      </c>
      <c r="V775" s="42">
        <f t="shared" si="312"/>
        <v>13.92</v>
      </c>
      <c r="W775" s="68">
        <v>91542</v>
      </c>
      <c r="X775" s="69">
        <v>64319</v>
      </c>
      <c r="Y775" s="8">
        <v>0.6067564791805985</v>
      </c>
      <c r="Z775" s="37">
        <f t="shared" si="313"/>
        <v>341.1583</v>
      </c>
      <c r="AA775" s="65">
        <f t="shared" si="314"/>
        <v>0</v>
      </c>
      <c r="AB775" s="34">
        <f t="shared" si="315"/>
        <v>0.43202299999999999</v>
      </c>
      <c r="AC775" s="34" t="str">
        <f t="shared" si="316"/>
        <v/>
      </c>
      <c r="AD775" s="65" t="str">
        <f t="shared" si="317"/>
        <v/>
      </c>
      <c r="AE775" s="65">
        <f t="shared" si="318"/>
        <v>448.16800000000001</v>
      </c>
      <c r="AF775" s="65">
        <f t="shared" si="319"/>
        <v>448.16800000000001</v>
      </c>
      <c r="AG775" s="65">
        <f t="shared" si="335"/>
        <v>0</v>
      </c>
      <c r="AH775" s="34" t="str">
        <f t="shared" si="320"/>
        <v/>
      </c>
      <c r="AI775" s="34" t="str">
        <f t="shared" si="321"/>
        <v/>
      </c>
      <c r="AJ775" s="65" t="str">
        <f t="shared" si="322"/>
        <v/>
      </c>
      <c r="AK775" s="37" t="str">
        <f t="shared" si="323"/>
        <v/>
      </c>
      <c r="AL775" s="14">
        <f t="shared" si="324"/>
        <v>448.17</v>
      </c>
      <c r="AM775" s="42">
        <f t="shared" si="325"/>
        <v>499.96</v>
      </c>
      <c r="AN775" s="60">
        <f t="shared" si="326"/>
        <v>62444</v>
      </c>
      <c r="AO775" s="43">
        <f t="shared" si="327"/>
        <v>4.6442910472681925E-2</v>
      </c>
      <c r="AP775" s="66">
        <f t="shared" si="328"/>
        <v>1083.0022293124698</v>
      </c>
      <c r="AQ775" s="18">
        <v>0</v>
      </c>
      <c r="AR775" s="66">
        <f t="shared" si="329"/>
        <v>40208</v>
      </c>
      <c r="AS775" s="38">
        <f t="shared" si="330"/>
        <v>2040</v>
      </c>
      <c r="AT775" s="38">
        <f t="shared" si="331"/>
        <v>3215.9500000000003</v>
      </c>
      <c r="AU775" s="66">
        <f t="shared" si="332"/>
        <v>37085</v>
      </c>
      <c r="AV775" s="20">
        <f t="shared" si="333"/>
        <v>40208</v>
      </c>
      <c r="AX775" s="65">
        <f t="shared" si="334"/>
        <v>1</v>
      </c>
    </row>
    <row r="776" spans="1:50" ht="15" customHeight="1">
      <c r="A776" s="2">
        <v>79</v>
      </c>
      <c r="B776" s="2">
        <v>7700</v>
      </c>
      <c r="C776" s="1" t="s">
        <v>423</v>
      </c>
      <c r="D776" s="35">
        <v>912216</v>
      </c>
      <c r="E776" s="66">
        <v>0</v>
      </c>
      <c r="F776" s="7">
        <v>5063</v>
      </c>
      <c r="G776" s="66">
        <v>5179</v>
      </c>
      <c r="H776" s="63">
        <v>2.149</v>
      </c>
      <c r="I776" s="65">
        <v>2495</v>
      </c>
      <c r="J776" s="73">
        <f t="shared" si="309"/>
        <v>0.48180000000000001</v>
      </c>
      <c r="K776" s="65">
        <v>728</v>
      </c>
      <c r="L776" s="65">
        <v>2687</v>
      </c>
      <c r="M776" s="61">
        <v>533</v>
      </c>
      <c r="N776" s="41">
        <f t="shared" si="336"/>
        <v>27.093400000000003</v>
      </c>
      <c r="O776" s="41">
        <f t="shared" si="310"/>
        <v>19.836200000000002</v>
      </c>
      <c r="P776" s="3">
        <v>3594</v>
      </c>
      <c r="Q776" s="3">
        <v>4505</v>
      </c>
      <c r="R776" s="3">
        <v>4391</v>
      </c>
      <c r="S776" s="3">
        <v>4950</v>
      </c>
      <c r="T776" s="74">
        <v>5063</v>
      </c>
      <c r="U776" s="74">
        <f t="shared" si="311"/>
        <v>5063</v>
      </c>
      <c r="V776" s="42">
        <f t="shared" si="312"/>
        <v>0</v>
      </c>
      <c r="W776" s="68">
        <v>5498700</v>
      </c>
      <c r="X776" s="69">
        <v>3464285</v>
      </c>
      <c r="Y776" s="8">
        <v>4.5624771234461319</v>
      </c>
      <c r="Z776" s="37">
        <f t="shared" si="313"/>
        <v>1109.7041999999999</v>
      </c>
      <c r="AA776" s="65">
        <f t="shared" si="314"/>
        <v>0</v>
      </c>
      <c r="AB776" s="34">
        <f t="shared" si="315"/>
        <v>0.43202299999999999</v>
      </c>
      <c r="AC776" s="34" t="str">
        <f t="shared" si="316"/>
        <v/>
      </c>
      <c r="AD776" s="65" t="str">
        <f t="shared" si="317"/>
        <v/>
      </c>
      <c r="AE776" s="65" t="str">
        <f t="shared" si="318"/>
        <v/>
      </c>
      <c r="AF776" s="65" t="str">
        <f t="shared" si="319"/>
        <v/>
      </c>
      <c r="AG776" s="65">
        <f t="shared" si="335"/>
        <v>682.23059585999999</v>
      </c>
      <c r="AH776" s="34" t="str">
        <f t="shared" si="320"/>
        <v/>
      </c>
      <c r="AI776" s="34" t="str">
        <f t="shared" si="321"/>
        <v/>
      </c>
      <c r="AJ776" s="65" t="str">
        <f t="shared" si="322"/>
        <v/>
      </c>
      <c r="AK776" s="37" t="str">
        <f t="shared" si="323"/>
        <v/>
      </c>
      <c r="AL776" s="14">
        <f t="shared" si="324"/>
        <v>682.23</v>
      </c>
      <c r="AM776" s="42">
        <f t="shared" si="325"/>
        <v>761.06</v>
      </c>
      <c r="AN776" s="60">
        <f t="shared" si="326"/>
        <v>1565965</v>
      </c>
      <c r="AO776" s="43">
        <f t="shared" si="327"/>
        <v>4.6442910472681925E-2</v>
      </c>
      <c r="AP776" s="66">
        <f t="shared" si="328"/>
        <v>30362.006278605335</v>
      </c>
      <c r="AQ776" s="18">
        <v>0</v>
      </c>
      <c r="AR776" s="66">
        <f t="shared" si="329"/>
        <v>942578</v>
      </c>
      <c r="AS776" s="38">
        <f t="shared" si="330"/>
        <v>51790</v>
      </c>
      <c r="AT776" s="38">
        <f t="shared" si="331"/>
        <v>173214.25</v>
      </c>
      <c r="AU776" s="66">
        <f t="shared" si="332"/>
        <v>860426</v>
      </c>
      <c r="AV776" s="20">
        <f t="shared" si="333"/>
        <v>942578</v>
      </c>
      <c r="AX776" s="65">
        <f t="shared" si="334"/>
        <v>1</v>
      </c>
    </row>
    <row r="777" spans="1:50" ht="15" customHeight="1">
      <c r="A777" s="2">
        <v>79</v>
      </c>
      <c r="B777" s="2">
        <v>7800</v>
      </c>
      <c r="C777" s="1" t="s">
        <v>522</v>
      </c>
      <c r="D777" s="35">
        <v>4598</v>
      </c>
      <c r="E777" s="66">
        <v>0</v>
      </c>
      <c r="F777" s="7">
        <v>111</v>
      </c>
      <c r="G777" s="66">
        <v>109</v>
      </c>
      <c r="H777" s="63">
        <v>1.879</v>
      </c>
      <c r="I777" s="40">
        <v>0</v>
      </c>
      <c r="J777" s="73">
        <f t="shared" si="309"/>
        <v>0</v>
      </c>
      <c r="K777" s="65">
        <v>23</v>
      </c>
      <c r="L777" s="65">
        <v>61</v>
      </c>
      <c r="M777" s="61">
        <v>12</v>
      </c>
      <c r="N777" s="41">
        <f t="shared" si="336"/>
        <v>37.704900000000002</v>
      </c>
      <c r="O777" s="41">
        <f t="shared" si="310"/>
        <v>19.6721</v>
      </c>
      <c r="P777" s="3">
        <v>80</v>
      </c>
      <c r="Q777" s="3">
        <v>132</v>
      </c>
      <c r="R777" s="3">
        <v>127</v>
      </c>
      <c r="S777" s="3">
        <v>116</v>
      </c>
      <c r="T777" s="75">
        <v>111</v>
      </c>
      <c r="U777" s="74">
        <f t="shared" si="311"/>
        <v>132</v>
      </c>
      <c r="V777" s="42">
        <f t="shared" si="312"/>
        <v>17.420000000000002</v>
      </c>
      <c r="W777" s="68">
        <v>99517</v>
      </c>
      <c r="X777" s="69">
        <v>14101</v>
      </c>
      <c r="Y777" s="8">
        <v>1.0310522674236329</v>
      </c>
      <c r="Z777" s="37">
        <f t="shared" si="313"/>
        <v>107.657</v>
      </c>
      <c r="AA777" s="65">
        <f t="shared" si="314"/>
        <v>0</v>
      </c>
      <c r="AB777" s="34">
        <f t="shared" si="315"/>
        <v>0.43202299999999999</v>
      </c>
      <c r="AC777" s="34" t="str">
        <f t="shared" si="316"/>
        <v/>
      </c>
      <c r="AD777" s="65" t="str">
        <f t="shared" si="317"/>
        <v/>
      </c>
      <c r="AE777" s="65">
        <f t="shared" si="318"/>
        <v>413.303</v>
      </c>
      <c r="AF777" s="65">
        <f t="shared" si="319"/>
        <v>413.303</v>
      </c>
      <c r="AG777" s="65">
        <f t="shared" si="335"/>
        <v>0</v>
      </c>
      <c r="AH777" s="34" t="str">
        <f t="shared" si="320"/>
        <v/>
      </c>
      <c r="AI777" s="34" t="str">
        <f t="shared" si="321"/>
        <v/>
      </c>
      <c r="AJ777" s="65" t="str">
        <f t="shared" si="322"/>
        <v/>
      </c>
      <c r="AK777" s="37" t="str">
        <f t="shared" si="323"/>
        <v/>
      </c>
      <c r="AL777" s="14">
        <f t="shared" si="324"/>
        <v>413.3</v>
      </c>
      <c r="AM777" s="42">
        <f t="shared" si="325"/>
        <v>461.06</v>
      </c>
      <c r="AN777" s="60">
        <f t="shared" si="326"/>
        <v>7262</v>
      </c>
      <c r="AO777" s="43">
        <f t="shared" si="327"/>
        <v>4.6442910472681925E-2</v>
      </c>
      <c r="AP777" s="66">
        <f t="shared" si="328"/>
        <v>123.72391349922465</v>
      </c>
      <c r="AQ777" s="18">
        <v>0</v>
      </c>
      <c r="AR777" s="66">
        <f t="shared" si="329"/>
        <v>4722</v>
      </c>
      <c r="AS777" s="38">
        <f t="shared" si="330"/>
        <v>1090</v>
      </c>
      <c r="AT777" s="38">
        <f t="shared" si="331"/>
        <v>705.05000000000007</v>
      </c>
      <c r="AU777" s="66">
        <f t="shared" si="332"/>
        <v>3893</v>
      </c>
      <c r="AV777" s="20">
        <f t="shared" si="333"/>
        <v>4722</v>
      </c>
      <c r="AX777" s="65">
        <f t="shared" si="334"/>
        <v>1</v>
      </c>
    </row>
    <row r="778" spans="1:50" ht="15" customHeight="1">
      <c r="A778" s="2">
        <v>80</v>
      </c>
      <c r="B778" s="2">
        <v>100</v>
      </c>
      <c r="C778" s="1" t="s">
        <v>11</v>
      </c>
      <c r="D778" s="35">
        <v>6191</v>
      </c>
      <c r="E778" s="66">
        <v>0</v>
      </c>
      <c r="F778" s="7">
        <v>48</v>
      </c>
      <c r="G778" s="66">
        <v>42</v>
      </c>
      <c r="H778" s="63">
        <v>2</v>
      </c>
      <c r="I778" s="80">
        <v>0</v>
      </c>
      <c r="J778" s="73">
        <f t="shared" si="309"/>
        <v>0</v>
      </c>
      <c r="K778" s="65">
        <v>25</v>
      </c>
      <c r="L778" s="65">
        <v>46</v>
      </c>
      <c r="M778" s="61">
        <v>12</v>
      </c>
      <c r="N778" s="41">
        <f t="shared" si="336"/>
        <v>54.347799999999999</v>
      </c>
      <c r="O778" s="41">
        <f t="shared" si="310"/>
        <v>26.087</v>
      </c>
      <c r="P778" s="3">
        <v>85</v>
      </c>
      <c r="Q778" s="3">
        <v>88</v>
      </c>
      <c r="R778" s="3">
        <v>70</v>
      </c>
      <c r="S778" s="3">
        <v>53</v>
      </c>
      <c r="T778" s="75">
        <v>48</v>
      </c>
      <c r="U778" s="74">
        <f t="shared" si="311"/>
        <v>88</v>
      </c>
      <c r="V778" s="42">
        <f t="shared" si="312"/>
        <v>52.27</v>
      </c>
      <c r="W778" s="68">
        <v>27028</v>
      </c>
      <c r="X778" s="69">
        <v>11498</v>
      </c>
      <c r="Y778" s="8">
        <v>0.46997746707706756</v>
      </c>
      <c r="Z778" s="37">
        <f t="shared" si="313"/>
        <v>102.1326</v>
      </c>
      <c r="AA778" s="65">
        <f t="shared" si="314"/>
        <v>0</v>
      </c>
      <c r="AB778" s="34">
        <f t="shared" si="315"/>
        <v>0.43202299999999999</v>
      </c>
      <c r="AC778" s="34" t="str">
        <f t="shared" si="316"/>
        <v/>
      </c>
      <c r="AD778" s="65" t="str">
        <f t="shared" si="317"/>
        <v/>
      </c>
      <c r="AE778" s="65">
        <f t="shared" si="318"/>
        <v>410</v>
      </c>
      <c r="AF778" s="65">
        <f t="shared" si="319"/>
        <v>410</v>
      </c>
      <c r="AG778" s="65">
        <f t="shared" si="335"/>
        <v>0</v>
      </c>
      <c r="AH778" s="34" t="str">
        <f t="shared" si="320"/>
        <v/>
      </c>
      <c r="AI778" s="34" t="str">
        <f t="shared" si="321"/>
        <v/>
      </c>
      <c r="AJ778" s="65" t="str">
        <f t="shared" si="322"/>
        <v/>
      </c>
      <c r="AK778" s="37" t="str">
        <f t="shared" si="323"/>
        <v/>
      </c>
      <c r="AL778" s="14">
        <f t="shared" si="324"/>
        <v>410</v>
      </c>
      <c r="AM778" s="42">
        <f t="shared" si="325"/>
        <v>457.38</v>
      </c>
      <c r="AN778" s="60">
        <f t="shared" si="326"/>
        <v>7533</v>
      </c>
      <c r="AO778" s="43">
        <f t="shared" si="327"/>
        <v>4.6442910472681925E-2</v>
      </c>
      <c r="AP778" s="66">
        <f t="shared" si="328"/>
        <v>62.326385854339144</v>
      </c>
      <c r="AQ778" s="18">
        <v>0</v>
      </c>
      <c r="AR778" s="66">
        <f t="shared" si="329"/>
        <v>6253</v>
      </c>
      <c r="AS778" s="38">
        <f t="shared" si="330"/>
        <v>420</v>
      </c>
      <c r="AT778" s="38">
        <f t="shared" si="331"/>
        <v>574.9</v>
      </c>
      <c r="AU778" s="66">
        <f t="shared" si="332"/>
        <v>5771</v>
      </c>
      <c r="AV778" s="20">
        <f t="shared" si="333"/>
        <v>6253</v>
      </c>
      <c r="AX778" s="65">
        <f t="shared" si="334"/>
        <v>1</v>
      </c>
    </row>
    <row r="779" spans="1:50" ht="15" customHeight="1">
      <c r="A779" s="2">
        <v>80</v>
      </c>
      <c r="B779" s="2">
        <v>200</v>
      </c>
      <c r="C779" s="1" t="s">
        <v>509</v>
      </c>
      <c r="D779" s="35">
        <v>400304</v>
      </c>
      <c r="E779" s="66">
        <v>0</v>
      </c>
      <c r="F779" s="7">
        <v>1306</v>
      </c>
      <c r="G779" s="66">
        <v>1341</v>
      </c>
      <c r="H779" s="63">
        <v>2.13</v>
      </c>
      <c r="I779" s="65">
        <v>737</v>
      </c>
      <c r="J779" s="73">
        <f t="shared" si="309"/>
        <v>0.54959999999999998</v>
      </c>
      <c r="K779" s="65">
        <v>84</v>
      </c>
      <c r="L779" s="65">
        <v>665</v>
      </c>
      <c r="M779" s="61">
        <v>134</v>
      </c>
      <c r="N779" s="41">
        <f t="shared" si="336"/>
        <v>12.631600000000001</v>
      </c>
      <c r="O779" s="41">
        <f t="shared" si="310"/>
        <v>20.150399999999998</v>
      </c>
      <c r="P779" s="3">
        <v>835</v>
      </c>
      <c r="Q779" s="3">
        <v>980</v>
      </c>
      <c r="R779" s="3">
        <v>1076</v>
      </c>
      <c r="S779" s="3">
        <v>1220</v>
      </c>
      <c r="T779" s="74">
        <v>1306</v>
      </c>
      <c r="U779" s="74">
        <f t="shared" si="311"/>
        <v>1306</v>
      </c>
      <c r="V779" s="42">
        <f t="shared" si="312"/>
        <v>0</v>
      </c>
      <c r="W779" s="68">
        <v>644600</v>
      </c>
      <c r="X779" s="69">
        <v>450416</v>
      </c>
      <c r="Y779" s="8">
        <v>3.8943925608921739</v>
      </c>
      <c r="Z779" s="37">
        <f t="shared" si="313"/>
        <v>335.35399999999998</v>
      </c>
      <c r="AA779" s="65">
        <f t="shared" si="314"/>
        <v>0</v>
      </c>
      <c r="AB779" s="34">
        <f t="shared" si="315"/>
        <v>0.43202299999999999</v>
      </c>
      <c r="AC779" s="34" t="str">
        <f t="shared" si="316"/>
        <v/>
      </c>
      <c r="AD779" s="65" t="str">
        <f t="shared" si="317"/>
        <v/>
      </c>
      <c r="AE779" s="65">
        <f t="shared" si="318"/>
        <v>865.447</v>
      </c>
      <c r="AF779" s="65">
        <f t="shared" si="319"/>
        <v>630</v>
      </c>
      <c r="AG779" s="65">
        <f t="shared" si="335"/>
        <v>0</v>
      </c>
      <c r="AH779" s="34" t="str">
        <f t="shared" si="320"/>
        <v/>
      </c>
      <c r="AI779" s="34" t="str">
        <f t="shared" si="321"/>
        <v/>
      </c>
      <c r="AJ779" s="65" t="str">
        <f t="shared" si="322"/>
        <v/>
      </c>
      <c r="AK779" s="37" t="str">
        <f t="shared" si="323"/>
        <v/>
      </c>
      <c r="AL779" s="14">
        <f t="shared" si="324"/>
        <v>630</v>
      </c>
      <c r="AM779" s="42">
        <f t="shared" si="325"/>
        <v>702.8</v>
      </c>
      <c r="AN779" s="60">
        <f t="shared" si="326"/>
        <v>663973</v>
      </c>
      <c r="AO779" s="43">
        <f t="shared" si="327"/>
        <v>4.6442910472681925E-2</v>
      </c>
      <c r="AP779" s="66">
        <f t="shared" si="328"/>
        <v>12245.55576142157</v>
      </c>
      <c r="AQ779" s="18">
        <v>0</v>
      </c>
      <c r="AR779" s="66">
        <f t="shared" si="329"/>
        <v>412550</v>
      </c>
      <c r="AS779" s="38">
        <f t="shared" si="330"/>
        <v>13410</v>
      </c>
      <c r="AT779" s="38">
        <f t="shared" si="331"/>
        <v>22520.800000000003</v>
      </c>
      <c r="AU779" s="66">
        <f t="shared" si="332"/>
        <v>386894</v>
      </c>
      <c r="AV779" s="20">
        <f t="shared" si="333"/>
        <v>412550</v>
      </c>
      <c r="AX779" s="65">
        <f t="shared" si="334"/>
        <v>1</v>
      </c>
    </row>
    <row r="780" spans="1:50" ht="15" customHeight="1">
      <c r="A780" s="2">
        <v>80</v>
      </c>
      <c r="B780" s="2">
        <v>300</v>
      </c>
      <c r="C780" s="1" t="s">
        <v>569</v>
      </c>
      <c r="D780" s="35">
        <v>7086</v>
      </c>
      <c r="E780" s="66">
        <v>0</v>
      </c>
      <c r="F780" s="7">
        <v>69</v>
      </c>
      <c r="G780" s="66">
        <v>77</v>
      </c>
      <c r="H780" s="63">
        <v>2.0259999999999998</v>
      </c>
      <c r="I780" s="65"/>
      <c r="J780" s="73">
        <f t="shared" ref="J780:J843" si="337">ROUND(I780/G780,4)</f>
        <v>0</v>
      </c>
      <c r="K780" s="65">
        <v>21</v>
      </c>
      <c r="L780" s="65">
        <v>64</v>
      </c>
      <c r="M780" s="61">
        <v>23</v>
      </c>
      <c r="N780" s="41">
        <f t="shared" si="336"/>
        <v>32.8125</v>
      </c>
      <c r="O780" s="41">
        <f t="shared" ref="O780:O843" si="338">ROUND(M780/L780,6)*100</f>
        <v>35.9375</v>
      </c>
      <c r="P780" s="3">
        <v>64</v>
      </c>
      <c r="Q780" s="3">
        <v>69</v>
      </c>
      <c r="R780" s="3">
        <v>65</v>
      </c>
      <c r="S780" s="3">
        <v>75</v>
      </c>
      <c r="T780" s="75">
        <v>69</v>
      </c>
      <c r="U780" s="74">
        <f t="shared" ref="U780:U843" si="339">MAX(P780:T780)</f>
        <v>75</v>
      </c>
      <c r="V780" s="42">
        <f t="shared" ref="V780:V843" si="340">ROUND(IF(100*(1-(G780/U780))&lt;0,0,100*(1-G780/U780)),2)</f>
        <v>0</v>
      </c>
      <c r="W780" s="68">
        <v>39676</v>
      </c>
      <c r="X780" s="69">
        <v>20001</v>
      </c>
      <c r="Y780" s="8">
        <v>0.97367787032217912</v>
      </c>
      <c r="Z780" s="37">
        <f t="shared" ref="Z780:Z843" si="341">ROUND(T780/Y780,4)</f>
        <v>70.865300000000005</v>
      </c>
      <c r="AA780" s="65">
        <f t="shared" ref="AA780:AA843" si="342">IF((AND(G780&gt;=10000,Z780&lt;150)),100,IF(AND(G780&lt;10000,Z780&lt;30),200,0))</f>
        <v>0</v>
      </c>
      <c r="AB780" s="34">
        <f t="shared" ref="AB780:AB843" si="343">ROUND(X$11/W$11,6)</f>
        <v>0.43202299999999999</v>
      </c>
      <c r="AC780" s="34" t="str">
        <f t="shared" ref="AC780:AC843" si="344">IF(AND(2500&lt;=G780,G780&lt;3000),(G780-2500)*0.002,"")</f>
        <v/>
      </c>
      <c r="AD780" s="65" t="str">
        <f t="shared" ref="AD780:AD843" si="345">IF(AND(10000&lt;=G780,G780&lt;11000),(11000-G780)*0.001,"")</f>
        <v/>
      </c>
      <c r="AE780" s="65">
        <f t="shared" ref="AE780:AE843" si="346">IF(G780&lt;2500, 410+(0.367*MAX(0,(G780-100))+AA780),"")</f>
        <v>410</v>
      </c>
      <c r="AF780" s="65">
        <f t="shared" ref="AF780:AF843" si="347">IF(AND(AE780&lt;&gt;"",AE780&gt;630+AA780),630+AA780,AE780)</f>
        <v>410</v>
      </c>
      <c r="AG780" s="65">
        <f t="shared" si="335"/>
        <v>0</v>
      </c>
      <c r="AH780" s="34" t="str">
        <f t="shared" ref="AH780:AH843" si="348">IF(G780&gt;=10000,1.15*((4.59*N780)+(0.622*O780)+(169.415*J780)+AA780+307.664),"")</f>
        <v/>
      </c>
      <c r="AI780" s="34" t="str">
        <f t="shared" ref="AI780:AI843" si="349">IF(AND(2500&lt;=G780,G780&lt;3000),(AC780*AG780)+(630*(1-AC780)),"")</f>
        <v/>
      </c>
      <c r="AJ780" s="65" t="str">
        <f t="shared" ref="AJ780:AJ843" si="350">IF(AND(10000&lt;=G780,G780&lt;11000),(AD780*AG780)+(AH780*(1-AD780)),"")</f>
        <v/>
      </c>
      <c r="AK780" s="37" t="str">
        <f t="shared" ref="AK780:AK843" si="351">IF(AND(AC780="",AD780=""),"",1)</f>
        <v/>
      </c>
      <c r="AL780" s="14">
        <f t="shared" ref="AL780:AL843" si="352">ROUND(IF(AK780="",MAX(AF780,AG780,AH780),MAX(AI780,AJ780)),2)</f>
        <v>410</v>
      </c>
      <c r="AM780" s="42">
        <f t="shared" ref="AM780:AM843" si="353">ROUND(AL780*AM$2,2)</f>
        <v>457.38</v>
      </c>
      <c r="AN780" s="60">
        <f t="shared" ref="AN780:AN843" si="354">ROUND(IF((AM780*G780)-(W780*AB780)&lt;0,0,(AM780*G780)-(W780*AB780)),0)</f>
        <v>18077</v>
      </c>
      <c r="AO780" s="43">
        <f t="shared" ref="AO780:AO843" si="355">$AO$11</f>
        <v>4.6442910472681925E-2</v>
      </c>
      <c r="AP780" s="66">
        <f t="shared" ref="AP780:AP843" si="356">(AN780-(D780-E780))*AO780</f>
        <v>510.45402900524704</v>
      </c>
      <c r="AQ780" s="18">
        <v>0</v>
      </c>
      <c r="AR780" s="66">
        <f t="shared" ref="AR780:AR843" si="357">ROUND(MAX(IF((D780-E780)&lt;AN780,D780-E780+AP780+AQ780,AN780+AQ780),0),0)</f>
        <v>7596</v>
      </c>
      <c r="AS780" s="38">
        <f t="shared" ref="AS780:AS843" si="358">10*G780</f>
        <v>770</v>
      </c>
      <c r="AT780" s="38">
        <f t="shared" ref="AT780:AT843" si="359">0.05*X780</f>
        <v>1000.0500000000001</v>
      </c>
      <c r="AU780" s="66">
        <f t="shared" ref="AU780:AU843" si="360">ROUND(MAX(D780-(IF(AND(E780&gt;0,AQ780=0),E780,0))-MIN(AS780:AT780)),0)</f>
        <v>6316</v>
      </c>
      <c r="AV780" s="20">
        <f t="shared" ref="AV780:AV843" si="361">MAX(AR780,AU780)</f>
        <v>7596</v>
      </c>
      <c r="AX780" s="65">
        <f t="shared" ref="AX780:AX843" si="362">IF(AV780&gt;0,1,0)</f>
        <v>1</v>
      </c>
    </row>
    <row r="781" spans="1:50" ht="15" customHeight="1">
      <c r="A781" s="2">
        <v>80</v>
      </c>
      <c r="B781" s="2">
        <v>400</v>
      </c>
      <c r="C781" s="1" t="s">
        <v>690</v>
      </c>
      <c r="D781" s="35">
        <v>240411</v>
      </c>
      <c r="E781" s="66">
        <v>0</v>
      </c>
      <c r="F781" s="7">
        <v>711</v>
      </c>
      <c r="G781" s="66">
        <v>692</v>
      </c>
      <c r="H781" s="63">
        <v>2.218</v>
      </c>
      <c r="I781" s="65">
        <v>335</v>
      </c>
      <c r="J781" s="73">
        <f t="shared" si="337"/>
        <v>0.48409999999999997</v>
      </c>
      <c r="K781" s="65">
        <v>118</v>
      </c>
      <c r="L781" s="65">
        <v>367</v>
      </c>
      <c r="M781" s="61">
        <v>106</v>
      </c>
      <c r="N781" s="41">
        <f t="shared" si="336"/>
        <v>32.1526</v>
      </c>
      <c r="O781" s="41">
        <f t="shared" si="338"/>
        <v>28.882799999999996</v>
      </c>
      <c r="P781" s="3">
        <v>668</v>
      </c>
      <c r="Q781" s="3">
        <v>774</v>
      </c>
      <c r="R781" s="3">
        <v>662</v>
      </c>
      <c r="S781" s="3">
        <v>710</v>
      </c>
      <c r="T781" s="75">
        <v>711</v>
      </c>
      <c r="U781" s="74">
        <f t="shared" si="339"/>
        <v>774</v>
      </c>
      <c r="V781" s="42">
        <f t="shared" si="340"/>
        <v>10.59</v>
      </c>
      <c r="W781" s="68">
        <v>232208</v>
      </c>
      <c r="X781" s="69">
        <v>375374</v>
      </c>
      <c r="Y781" s="8">
        <v>2.4731906093773408</v>
      </c>
      <c r="Z781" s="37">
        <f t="shared" si="341"/>
        <v>287.48289999999997</v>
      </c>
      <c r="AA781" s="65">
        <f t="shared" si="342"/>
        <v>0</v>
      </c>
      <c r="AB781" s="34">
        <f t="shared" si="343"/>
        <v>0.43202299999999999</v>
      </c>
      <c r="AC781" s="34" t="str">
        <f t="shared" si="344"/>
        <v/>
      </c>
      <c r="AD781" s="65" t="str">
        <f t="shared" si="345"/>
        <v/>
      </c>
      <c r="AE781" s="65">
        <f t="shared" si="346"/>
        <v>627.26400000000001</v>
      </c>
      <c r="AF781" s="65">
        <f t="shared" si="347"/>
        <v>627.26400000000001</v>
      </c>
      <c r="AG781" s="65">
        <f t="shared" ref="AG781:AG844" si="363">IF((AND(2500&lt;=G781,G781&lt;11000)),1.15*(572.62+(5.026*N781)-(53.768*H781)+(14.022*V781)+AA781),0)</f>
        <v>0</v>
      </c>
      <c r="AH781" s="34" t="str">
        <f t="shared" si="348"/>
        <v/>
      </c>
      <c r="AI781" s="34" t="str">
        <f t="shared" si="349"/>
        <v/>
      </c>
      <c r="AJ781" s="65" t="str">
        <f t="shared" si="350"/>
        <v/>
      </c>
      <c r="AK781" s="37" t="str">
        <f t="shared" si="351"/>
        <v/>
      </c>
      <c r="AL781" s="14">
        <f t="shared" si="352"/>
        <v>627.26</v>
      </c>
      <c r="AM781" s="42">
        <f t="shared" si="353"/>
        <v>699.74</v>
      </c>
      <c r="AN781" s="60">
        <f t="shared" si="354"/>
        <v>383901</v>
      </c>
      <c r="AO781" s="43">
        <f t="shared" si="355"/>
        <v>4.6442910472681925E-2</v>
      </c>
      <c r="AP781" s="66">
        <f t="shared" si="356"/>
        <v>6664.0932237251291</v>
      </c>
      <c r="AQ781" s="18">
        <v>0</v>
      </c>
      <c r="AR781" s="66">
        <f t="shared" si="357"/>
        <v>247075</v>
      </c>
      <c r="AS781" s="38">
        <f t="shared" si="358"/>
        <v>6920</v>
      </c>
      <c r="AT781" s="38">
        <f t="shared" si="359"/>
        <v>18768.7</v>
      </c>
      <c r="AU781" s="66">
        <f t="shared" si="360"/>
        <v>233491</v>
      </c>
      <c r="AV781" s="20">
        <f t="shared" si="361"/>
        <v>247075</v>
      </c>
      <c r="AX781" s="65">
        <f t="shared" si="362"/>
        <v>1</v>
      </c>
    </row>
    <row r="782" spans="1:50" ht="15" customHeight="1">
      <c r="A782" s="2">
        <v>80</v>
      </c>
      <c r="B782" s="2">
        <v>500</v>
      </c>
      <c r="C782" s="1" t="s">
        <v>780</v>
      </c>
      <c r="D782" s="35">
        <v>183727</v>
      </c>
      <c r="E782" s="66">
        <v>0</v>
      </c>
      <c r="F782" s="7">
        <v>602</v>
      </c>
      <c r="G782" s="66">
        <v>581</v>
      </c>
      <c r="H782" s="63">
        <v>2.4940000000000002</v>
      </c>
      <c r="I782" s="65">
        <v>161</v>
      </c>
      <c r="J782" s="73">
        <f t="shared" si="337"/>
        <v>0.27710000000000001</v>
      </c>
      <c r="K782" s="65">
        <v>51</v>
      </c>
      <c r="L782" s="65">
        <v>256</v>
      </c>
      <c r="M782" s="61">
        <v>88</v>
      </c>
      <c r="N782" s="41">
        <f t="shared" si="336"/>
        <v>19.921900000000001</v>
      </c>
      <c r="O782" s="41">
        <f t="shared" si="338"/>
        <v>34.375</v>
      </c>
      <c r="P782" s="3">
        <v>570</v>
      </c>
      <c r="Q782" s="3">
        <v>504</v>
      </c>
      <c r="R782" s="3">
        <v>560</v>
      </c>
      <c r="S782" s="3">
        <v>575</v>
      </c>
      <c r="T782" s="75">
        <v>602</v>
      </c>
      <c r="U782" s="74">
        <f t="shared" si="339"/>
        <v>602</v>
      </c>
      <c r="V782" s="42">
        <f t="shared" si="340"/>
        <v>3.49</v>
      </c>
      <c r="W782" s="68">
        <v>230842</v>
      </c>
      <c r="X782" s="69">
        <v>165075</v>
      </c>
      <c r="Y782" s="8">
        <v>0.97632691734479082</v>
      </c>
      <c r="Z782" s="37">
        <f t="shared" si="341"/>
        <v>616.59670000000006</v>
      </c>
      <c r="AA782" s="65">
        <f t="shared" si="342"/>
        <v>0</v>
      </c>
      <c r="AB782" s="34">
        <f t="shared" si="343"/>
        <v>0.43202299999999999</v>
      </c>
      <c r="AC782" s="34" t="str">
        <f t="shared" si="344"/>
        <v/>
      </c>
      <c r="AD782" s="65" t="str">
        <f t="shared" si="345"/>
        <v/>
      </c>
      <c r="AE782" s="65">
        <f t="shared" si="346"/>
        <v>586.52700000000004</v>
      </c>
      <c r="AF782" s="65">
        <f t="shared" si="347"/>
        <v>586.52700000000004</v>
      </c>
      <c r="AG782" s="65">
        <f t="shared" si="363"/>
        <v>0</v>
      </c>
      <c r="AH782" s="34" t="str">
        <f t="shared" si="348"/>
        <v/>
      </c>
      <c r="AI782" s="34" t="str">
        <f t="shared" si="349"/>
        <v/>
      </c>
      <c r="AJ782" s="65" t="str">
        <f t="shared" si="350"/>
        <v/>
      </c>
      <c r="AK782" s="37" t="str">
        <f t="shared" si="351"/>
        <v/>
      </c>
      <c r="AL782" s="14">
        <f t="shared" si="352"/>
        <v>586.53</v>
      </c>
      <c r="AM782" s="42">
        <f t="shared" si="353"/>
        <v>654.29999999999995</v>
      </c>
      <c r="AN782" s="60">
        <f t="shared" si="354"/>
        <v>280419</v>
      </c>
      <c r="AO782" s="43">
        <f t="shared" si="355"/>
        <v>4.6442910472681925E-2</v>
      </c>
      <c r="AP782" s="66">
        <f t="shared" si="356"/>
        <v>4490.657899424561</v>
      </c>
      <c r="AQ782" s="18">
        <v>0</v>
      </c>
      <c r="AR782" s="66">
        <f t="shared" si="357"/>
        <v>188218</v>
      </c>
      <c r="AS782" s="38">
        <f t="shared" si="358"/>
        <v>5810</v>
      </c>
      <c r="AT782" s="38">
        <f t="shared" si="359"/>
        <v>8253.75</v>
      </c>
      <c r="AU782" s="66">
        <f t="shared" si="360"/>
        <v>177917</v>
      </c>
      <c r="AV782" s="20">
        <f t="shared" si="361"/>
        <v>188218</v>
      </c>
      <c r="AX782" s="65">
        <f t="shared" si="362"/>
        <v>1</v>
      </c>
    </row>
    <row r="783" spans="1:50" ht="15" customHeight="1">
      <c r="A783" s="2">
        <v>80</v>
      </c>
      <c r="B783" s="2">
        <v>9500</v>
      </c>
      <c r="C783" s="1" t="s">
        <v>791</v>
      </c>
      <c r="D783" s="35">
        <v>1743374</v>
      </c>
      <c r="E783" s="66">
        <v>0</v>
      </c>
      <c r="F783" s="7">
        <v>4088</v>
      </c>
      <c r="G783" s="66">
        <v>4150</v>
      </c>
      <c r="H783" s="63">
        <v>2.1080000000000001</v>
      </c>
      <c r="I783" s="65">
        <v>3237</v>
      </c>
      <c r="J783" s="73">
        <f t="shared" si="337"/>
        <v>0.78</v>
      </c>
      <c r="K783" s="65">
        <v>454</v>
      </c>
      <c r="L783" s="65">
        <v>2012</v>
      </c>
      <c r="M783" s="61">
        <v>815</v>
      </c>
      <c r="N783" s="41">
        <f t="shared" si="336"/>
        <v>22.564600000000002</v>
      </c>
      <c r="O783" s="41">
        <f t="shared" si="338"/>
        <v>40.506999999999998</v>
      </c>
      <c r="P783" s="3">
        <v>4640</v>
      </c>
      <c r="Q783" s="3">
        <v>4699</v>
      </c>
      <c r="R783" s="3">
        <v>4131</v>
      </c>
      <c r="S783" s="3">
        <v>4294</v>
      </c>
      <c r="T783" s="74">
        <v>4088</v>
      </c>
      <c r="U783" s="74">
        <f t="shared" si="339"/>
        <v>4699</v>
      </c>
      <c r="V783" s="42">
        <f t="shared" si="340"/>
        <v>11.68</v>
      </c>
      <c r="W783" s="68">
        <v>2201884</v>
      </c>
      <c r="X783" s="69">
        <v>1086550</v>
      </c>
      <c r="Y783" s="8">
        <v>5.3798689414777208</v>
      </c>
      <c r="Z783" s="37">
        <f t="shared" si="341"/>
        <v>759.86980000000005</v>
      </c>
      <c r="AA783" s="65">
        <f t="shared" si="342"/>
        <v>0</v>
      </c>
      <c r="AB783" s="34">
        <f t="shared" si="343"/>
        <v>0.43202299999999999</v>
      </c>
      <c r="AC783" s="34" t="str">
        <f t="shared" si="344"/>
        <v/>
      </c>
      <c r="AD783" s="65" t="str">
        <f t="shared" si="345"/>
        <v/>
      </c>
      <c r="AE783" s="65" t="str">
        <f t="shared" si="346"/>
        <v/>
      </c>
      <c r="AF783" s="65" t="str">
        <f t="shared" si="347"/>
        <v/>
      </c>
      <c r="AG783" s="65">
        <f t="shared" si="363"/>
        <v>846.93324994</v>
      </c>
      <c r="AH783" s="34" t="str">
        <f t="shared" si="348"/>
        <v/>
      </c>
      <c r="AI783" s="34" t="str">
        <f t="shared" si="349"/>
        <v/>
      </c>
      <c r="AJ783" s="65" t="str">
        <f t="shared" si="350"/>
        <v/>
      </c>
      <c r="AK783" s="37" t="str">
        <f t="shared" si="351"/>
        <v/>
      </c>
      <c r="AL783" s="14">
        <f t="shared" si="352"/>
        <v>846.93</v>
      </c>
      <c r="AM783" s="42">
        <f t="shared" si="353"/>
        <v>944.79</v>
      </c>
      <c r="AN783" s="60">
        <f t="shared" si="354"/>
        <v>2969614</v>
      </c>
      <c r="AO783" s="43">
        <f t="shared" si="355"/>
        <v>4.6442910472681925E-2</v>
      </c>
      <c r="AP783" s="66">
        <f t="shared" si="356"/>
        <v>56950.154538021481</v>
      </c>
      <c r="AQ783" s="18">
        <v>0</v>
      </c>
      <c r="AR783" s="66">
        <f t="shared" si="357"/>
        <v>1800324</v>
      </c>
      <c r="AS783" s="38">
        <f t="shared" si="358"/>
        <v>41500</v>
      </c>
      <c r="AT783" s="38">
        <f t="shared" si="359"/>
        <v>54327.5</v>
      </c>
      <c r="AU783" s="66">
        <f t="shared" si="360"/>
        <v>1701874</v>
      </c>
      <c r="AV783" s="20">
        <f t="shared" si="361"/>
        <v>1800324</v>
      </c>
      <c r="AX783" s="65">
        <f t="shared" si="362"/>
        <v>1</v>
      </c>
    </row>
    <row r="784" spans="1:50" ht="15" customHeight="1">
      <c r="A784" s="2">
        <v>81</v>
      </c>
      <c r="B784" s="2">
        <v>200</v>
      </c>
      <c r="C784" s="1" t="s">
        <v>392</v>
      </c>
      <c r="D784" s="35">
        <v>828903</v>
      </c>
      <c r="E784" s="66">
        <v>0</v>
      </c>
      <c r="F784" s="7">
        <v>2256</v>
      </c>
      <c r="G784" s="66">
        <v>2322</v>
      </c>
      <c r="H784" s="63">
        <v>2.4790000000000001</v>
      </c>
      <c r="I784" s="65">
        <v>452</v>
      </c>
      <c r="J784" s="73">
        <f t="shared" si="337"/>
        <v>0.19470000000000001</v>
      </c>
      <c r="K784" s="65">
        <v>302</v>
      </c>
      <c r="L784" s="65">
        <v>965</v>
      </c>
      <c r="M784" s="61">
        <v>160</v>
      </c>
      <c r="N784" s="41">
        <f t="shared" si="336"/>
        <v>31.295299999999997</v>
      </c>
      <c r="O784" s="41">
        <f t="shared" si="338"/>
        <v>16.580300000000001</v>
      </c>
      <c r="P784" s="3">
        <v>1557</v>
      </c>
      <c r="Q784" s="3">
        <v>1897</v>
      </c>
      <c r="R784" s="3">
        <v>1969</v>
      </c>
      <c r="S784" s="3">
        <v>2109</v>
      </c>
      <c r="T784" s="74">
        <v>2256</v>
      </c>
      <c r="U784" s="74">
        <f t="shared" si="339"/>
        <v>2256</v>
      </c>
      <c r="V784" s="42">
        <f t="shared" si="340"/>
        <v>0</v>
      </c>
      <c r="W784" s="68">
        <v>1228215</v>
      </c>
      <c r="X784" s="69">
        <v>969983</v>
      </c>
      <c r="Y784" s="8">
        <v>1.7473115705555393</v>
      </c>
      <c r="Z784" s="37">
        <f t="shared" si="341"/>
        <v>1291.1262999999999</v>
      </c>
      <c r="AA784" s="65">
        <f t="shared" si="342"/>
        <v>0</v>
      </c>
      <c r="AB784" s="34">
        <f t="shared" si="343"/>
        <v>0.43202299999999999</v>
      </c>
      <c r="AC784" s="34" t="str">
        <f t="shared" si="344"/>
        <v/>
      </c>
      <c r="AD784" s="65" t="str">
        <f t="shared" si="345"/>
        <v/>
      </c>
      <c r="AE784" s="65">
        <f t="shared" si="346"/>
        <v>1225.4739999999999</v>
      </c>
      <c r="AF784" s="65">
        <f t="shared" si="347"/>
        <v>630</v>
      </c>
      <c r="AG784" s="65">
        <f t="shared" si="363"/>
        <v>0</v>
      </c>
      <c r="AH784" s="34" t="str">
        <f t="shared" si="348"/>
        <v/>
      </c>
      <c r="AI784" s="34" t="str">
        <f t="shared" si="349"/>
        <v/>
      </c>
      <c r="AJ784" s="65" t="str">
        <f t="shared" si="350"/>
        <v/>
      </c>
      <c r="AK784" s="37" t="str">
        <f t="shared" si="351"/>
        <v/>
      </c>
      <c r="AL784" s="14">
        <f t="shared" si="352"/>
        <v>630</v>
      </c>
      <c r="AM784" s="42">
        <f t="shared" si="353"/>
        <v>702.8</v>
      </c>
      <c r="AN784" s="60">
        <f t="shared" si="354"/>
        <v>1101284</v>
      </c>
      <c r="AO784" s="43">
        <f t="shared" si="355"/>
        <v>4.6442910472681925E-2</v>
      </c>
      <c r="AP784" s="66">
        <f t="shared" si="356"/>
        <v>12650.166397459576</v>
      </c>
      <c r="AQ784" s="18">
        <v>0</v>
      </c>
      <c r="AR784" s="66">
        <f t="shared" si="357"/>
        <v>841553</v>
      </c>
      <c r="AS784" s="38">
        <f t="shared" si="358"/>
        <v>23220</v>
      </c>
      <c r="AT784" s="38">
        <f t="shared" si="359"/>
        <v>48499.15</v>
      </c>
      <c r="AU784" s="66">
        <f t="shared" si="360"/>
        <v>805683</v>
      </c>
      <c r="AV784" s="20">
        <f t="shared" si="361"/>
        <v>841553</v>
      </c>
      <c r="AX784" s="65">
        <f t="shared" si="362"/>
        <v>1</v>
      </c>
    </row>
    <row r="785" spans="1:50" ht="15" customHeight="1">
      <c r="A785" s="2">
        <v>81</v>
      </c>
      <c r="B785" s="2">
        <v>400</v>
      </c>
      <c r="C785" s="1" t="s">
        <v>561</v>
      </c>
      <c r="D785" s="35">
        <v>427245</v>
      </c>
      <c r="E785" s="66">
        <v>0</v>
      </c>
      <c r="F785" s="7">
        <v>1203</v>
      </c>
      <c r="G785" s="66">
        <v>1205</v>
      </c>
      <c r="H785" s="63">
        <v>2.327</v>
      </c>
      <c r="I785" s="65">
        <v>410</v>
      </c>
      <c r="J785" s="73">
        <f t="shared" si="337"/>
        <v>0.3402</v>
      </c>
      <c r="K785" s="65">
        <v>174</v>
      </c>
      <c r="L785" s="65">
        <v>535</v>
      </c>
      <c r="M785" s="61">
        <v>186</v>
      </c>
      <c r="N785" s="41">
        <f t="shared" si="336"/>
        <v>32.523400000000002</v>
      </c>
      <c r="O785" s="41">
        <f t="shared" si="338"/>
        <v>34.766399999999997</v>
      </c>
      <c r="P785" s="3">
        <v>1113</v>
      </c>
      <c r="Q785" s="3">
        <v>1263</v>
      </c>
      <c r="R785" s="3">
        <v>1237</v>
      </c>
      <c r="S785" s="3">
        <v>1197</v>
      </c>
      <c r="T785" s="74">
        <v>1203</v>
      </c>
      <c r="U785" s="74">
        <f t="shared" si="339"/>
        <v>1263</v>
      </c>
      <c r="V785" s="42">
        <f t="shared" si="340"/>
        <v>4.59</v>
      </c>
      <c r="W785" s="68">
        <v>416402</v>
      </c>
      <c r="X785" s="69">
        <v>474133</v>
      </c>
      <c r="Y785" s="8">
        <v>0.6061244299201386</v>
      </c>
      <c r="Z785" s="37">
        <f t="shared" si="341"/>
        <v>1984.741</v>
      </c>
      <c r="AA785" s="65">
        <f t="shared" si="342"/>
        <v>0</v>
      </c>
      <c r="AB785" s="34">
        <f t="shared" si="343"/>
        <v>0.43202299999999999</v>
      </c>
      <c r="AC785" s="34" t="str">
        <f t="shared" si="344"/>
        <v/>
      </c>
      <c r="AD785" s="65" t="str">
        <f t="shared" si="345"/>
        <v/>
      </c>
      <c r="AE785" s="65">
        <f t="shared" si="346"/>
        <v>815.53499999999997</v>
      </c>
      <c r="AF785" s="65">
        <f t="shared" si="347"/>
        <v>630</v>
      </c>
      <c r="AG785" s="65">
        <f t="shared" si="363"/>
        <v>0</v>
      </c>
      <c r="AH785" s="34" t="str">
        <f t="shared" si="348"/>
        <v/>
      </c>
      <c r="AI785" s="34" t="str">
        <f t="shared" si="349"/>
        <v/>
      </c>
      <c r="AJ785" s="65" t="str">
        <f t="shared" si="350"/>
        <v/>
      </c>
      <c r="AK785" s="37" t="str">
        <f t="shared" si="351"/>
        <v/>
      </c>
      <c r="AL785" s="14">
        <f t="shared" si="352"/>
        <v>630</v>
      </c>
      <c r="AM785" s="42">
        <f t="shared" si="353"/>
        <v>702.8</v>
      </c>
      <c r="AN785" s="60">
        <f t="shared" si="354"/>
        <v>666979</v>
      </c>
      <c r="AO785" s="43">
        <f t="shared" si="355"/>
        <v>4.6442910472681925E-2</v>
      </c>
      <c r="AP785" s="66">
        <f t="shared" si="356"/>
        <v>11133.944699257929</v>
      </c>
      <c r="AQ785" s="18">
        <v>0</v>
      </c>
      <c r="AR785" s="66">
        <f t="shared" si="357"/>
        <v>438379</v>
      </c>
      <c r="AS785" s="38">
        <f t="shared" si="358"/>
        <v>12050</v>
      </c>
      <c r="AT785" s="38">
        <f t="shared" si="359"/>
        <v>23706.65</v>
      </c>
      <c r="AU785" s="66">
        <f t="shared" si="360"/>
        <v>415195</v>
      </c>
      <c r="AV785" s="20">
        <f t="shared" si="361"/>
        <v>438379</v>
      </c>
      <c r="AX785" s="65">
        <f t="shared" si="362"/>
        <v>1</v>
      </c>
    </row>
    <row r="786" spans="1:50" ht="15" customHeight="1">
      <c r="A786" s="2">
        <v>81</v>
      </c>
      <c r="B786" s="2">
        <v>700</v>
      </c>
      <c r="C786" s="1" t="s">
        <v>794</v>
      </c>
      <c r="D786" s="35">
        <v>51542</v>
      </c>
      <c r="E786" s="66">
        <v>0</v>
      </c>
      <c r="F786" s="7">
        <v>229</v>
      </c>
      <c r="G786" s="66">
        <v>225</v>
      </c>
      <c r="H786" s="63">
        <v>2.25</v>
      </c>
      <c r="I786" s="65">
        <v>16</v>
      </c>
      <c r="J786" s="73">
        <f t="shared" si="337"/>
        <v>7.1099999999999997E-2</v>
      </c>
      <c r="K786" s="65">
        <v>42</v>
      </c>
      <c r="L786" s="65">
        <v>113</v>
      </c>
      <c r="M786" s="61">
        <v>24</v>
      </c>
      <c r="N786" s="41">
        <f t="shared" si="336"/>
        <v>37.168099999999995</v>
      </c>
      <c r="O786" s="41">
        <f t="shared" si="338"/>
        <v>21.238900000000001</v>
      </c>
      <c r="P786" s="3">
        <v>285</v>
      </c>
      <c r="Q786" s="3">
        <v>249</v>
      </c>
      <c r="R786" s="3">
        <v>243</v>
      </c>
      <c r="S786" s="3">
        <v>242</v>
      </c>
      <c r="T786" s="75">
        <v>229</v>
      </c>
      <c r="U786" s="74">
        <f t="shared" si="339"/>
        <v>285</v>
      </c>
      <c r="V786" s="42">
        <f t="shared" si="340"/>
        <v>21.05</v>
      </c>
      <c r="W786" s="68">
        <v>89323</v>
      </c>
      <c r="X786" s="69">
        <v>123596</v>
      </c>
      <c r="Y786" s="8">
        <v>0.38218169350591585</v>
      </c>
      <c r="Z786" s="37">
        <f t="shared" si="341"/>
        <v>599.19140000000004</v>
      </c>
      <c r="AA786" s="65">
        <f t="shared" si="342"/>
        <v>0</v>
      </c>
      <c r="AB786" s="34">
        <f t="shared" si="343"/>
        <v>0.43202299999999999</v>
      </c>
      <c r="AC786" s="34" t="str">
        <f t="shared" si="344"/>
        <v/>
      </c>
      <c r="AD786" s="65" t="str">
        <f t="shared" si="345"/>
        <v/>
      </c>
      <c r="AE786" s="65">
        <f t="shared" si="346"/>
        <v>455.875</v>
      </c>
      <c r="AF786" s="65">
        <f t="shared" si="347"/>
        <v>455.875</v>
      </c>
      <c r="AG786" s="65">
        <f t="shared" si="363"/>
        <v>0</v>
      </c>
      <c r="AH786" s="34" t="str">
        <f t="shared" si="348"/>
        <v/>
      </c>
      <c r="AI786" s="34" t="str">
        <f t="shared" si="349"/>
        <v/>
      </c>
      <c r="AJ786" s="65" t="str">
        <f t="shared" si="350"/>
        <v/>
      </c>
      <c r="AK786" s="37" t="str">
        <f t="shared" si="351"/>
        <v/>
      </c>
      <c r="AL786" s="14">
        <f t="shared" si="352"/>
        <v>455.88</v>
      </c>
      <c r="AM786" s="42">
        <f t="shared" si="353"/>
        <v>508.56</v>
      </c>
      <c r="AN786" s="60">
        <f t="shared" si="354"/>
        <v>75836</v>
      </c>
      <c r="AO786" s="43">
        <f t="shared" si="355"/>
        <v>4.6442910472681925E-2</v>
      </c>
      <c r="AP786" s="66">
        <f t="shared" si="356"/>
        <v>1128.2840670233347</v>
      </c>
      <c r="AQ786" s="18">
        <v>0</v>
      </c>
      <c r="AR786" s="66">
        <f t="shared" si="357"/>
        <v>52670</v>
      </c>
      <c r="AS786" s="38">
        <f t="shared" si="358"/>
        <v>2250</v>
      </c>
      <c r="AT786" s="38">
        <f t="shared" si="359"/>
        <v>6179.8</v>
      </c>
      <c r="AU786" s="66">
        <f t="shared" si="360"/>
        <v>49292</v>
      </c>
      <c r="AV786" s="20">
        <f t="shared" si="361"/>
        <v>52670</v>
      </c>
      <c r="AX786" s="65">
        <f t="shared" si="362"/>
        <v>1</v>
      </c>
    </row>
    <row r="787" spans="1:50" ht="15" customHeight="1">
      <c r="A787" s="2">
        <v>81</v>
      </c>
      <c r="B787" s="2">
        <v>800</v>
      </c>
      <c r="C787" s="1" t="s">
        <v>804</v>
      </c>
      <c r="D787" s="35">
        <v>2986339</v>
      </c>
      <c r="E787" s="66">
        <v>0</v>
      </c>
      <c r="F787" s="7">
        <v>9410</v>
      </c>
      <c r="G787" s="66">
        <v>9027</v>
      </c>
      <c r="H787" s="63">
        <v>2.3210000000000002</v>
      </c>
      <c r="I787" s="65">
        <v>4366</v>
      </c>
      <c r="J787" s="73">
        <f t="shared" si="337"/>
        <v>0.48370000000000002</v>
      </c>
      <c r="K787" s="65">
        <v>894</v>
      </c>
      <c r="L787" s="65">
        <v>3803</v>
      </c>
      <c r="M787" s="61">
        <v>1024</v>
      </c>
      <c r="N787" s="41">
        <f t="shared" si="336"/>
        <v>23.5078</v>
      </c>
      <c r="O787" s="41">
        <f t="shared" si="338"/>
        <v>26.926099999999998</v>
      </c>
      <c r="P787" s="3">
        <v>6789</v>
      </c>
      <c r="Q787" s="3">
        <v>8219</v>
      </c>
      <c r="R787" s="3">
        <v>8385</v>
      </c>
      <c r="S787" s="3">
        <v>8493</v>
      </c>
      <c r="T787" s="74">
        <v>9410</v>
      </c>
      <c r="U787" s="74">
        <f t="shared" si="339"/>
        <v>9410</v>
      </c>
      <c r="V787" s="42">
        <f t="shared" si="340"/>
        <v>4.07</v>
      </c>
      <c r="W787" s="68">
        <v>4965009</v>
      </c>
      <c r="X787" s="69">
        <v>4540897</v>
      </c>
      <c r="Y787" s="8">
        <v>5.1898804164343622</v>
      </c>
      <c r="Z787" s="37">
        <f t="shared" si="341"/>
        <v>1813.1439</v>
      </c>
      <c r="AA787" s="65">
        <f t="shared" si="342"/>
        <v>0</v>
      </c>
      <c r="AB787" s="34">
        <f t="shared" si="343"/>
        <v>0.43202299999999999</v>
      </c>
      <c r="AC787" s="34" t="str">
        <f t="shared" si="344"/>
        <v/>
      </c>
      <c r="AD787" s="65" t="str">
        <f t="shared" si="345"/>
        <v/>
      </c>
      <c r="AE787" s="65" t="str">
        <f t="shared" si="346"/>
        <v/>
      </c>
      <c r="AF787" s="65" t="str">
        <f t="shared" si="347"/>
        <v/>
      </c>
      <c r="AG787" s="65">
        <f t="shared" si="363"/>
        <v>716.50084701999992</v>
      </c>
      <c r="AH787" s="34" t="str">
        <f t="shared" si="348"/>
        <v/>
      </c>
      <c r="AI787" s="34" t="str">
        <f t="shared" si="349"/>
        <v/>
      </c>
      <c r="AJ787" s="65" t="str">
        <f t="shared" si="350"/>
        <v/>
      </c>
      <c r="AK787" s="37" t="str">
        <f t="shared" si="351"/>
        <v/>
      </c>
      <c r="AL787" s="14">
        <f t="shared" si="352"/>
        <v>716.5</v>
      </c>
      <c r="AM787" s="42">
        <f t="shared" si="353"/>
        <v>799.29</v>
      </c>
      <c r="AN787" s="60">
        <f t="shared" si="354"/>
        <v>5070193</v>
      </c>
      <c r="AO787" s="43">
        <f t="shared" si="355"/>
        <v>4.6442910472681925E-2</v>
      </c>
      <c r="AP787" s="66">
        <f t="shared" si="356"/>
        <v>96780.244760140122</v>
      </c>
      <c r="AQ787" s="18">
        <v>0</v>
      </c>
      <c r="AR787" s="66">
        <f t="shared" si="357"/>
        <v>3083119</v>
      </c>
      <c r="AS787" s="38">
        <f t="shared" si="358"/>
        <v>90270</v>
      </c>
      <c r="AT787" s="38">
        <f t="shared" si="359"/>
        <v>227044.85</v>
      </c>
      <c r="AU787" s="66">
        <f t="shared" si="360"/>
        <v>2896069</v>
      </c>
      <c r="AV787" s="20">
        <f t="shared" si="361"/>
        <v>3083119</v>
      </c>
      <c r="AX787" s="65">
        <f t="shared" si="362"/>
        <v>1</v>
      </c>
    </row>
    <row r="788" spans="1:50" ht="15" customHeight="1">
      <c r="A788" s="2">
        <v>82</v>
      </c>
      <c r="B788" s="2">
        <v>100</v>
      </c>
      <c r="C788" s="1" t="s">
        <v>3</v>
      </c>
      <c r="D788" s="35">
        <v>0</v>
      </c>
      <c r="E788" s="66">
        <v>0</v>
      </c>
      <c r="F788" s="7">
        <v>2886</v>
      </c>
      <c r="G788" s="66">
        <v>3024</v>
      </c>
      <c r="H788" s="63">
        <v>2.657</v>
      </c>
      <c r="I788" s="65">
        <v>527</v>
      </c>
      <c r="J788" s="73">
        <f t="shared" si="337"/>
        <v>0.17430000000000001</v>
      </c>
      <c r="K788" s="65">
        <v>162</v>
      </c>
      <c r="L788" s="65">
        <v>1185</v>
      </c>
      <c r="M788" s="61">
        <v>295</v>
      </c>
      <c r="N788" s="41">
        <f t="shared" si="336"/>
        <v>13.6709</v>
      </c>
      <c r="O788" s="41">
        <f t="shared" si="338"/>
        <v>24.894500000000001</v>
      </c>
      <c r="P788" s="3">
        <v>248</v>
      </c>
      <c r="Q788" s="3">
        <v>2550</v>
      </c>
      <c r="R788" s="3">
        <v>2645</v>
      </c>
      <c r="S788" s="3">
        <v>2839</v>
      </c>
      <c r="T788" s="74">
        <v>2886</v>
      </c>
      <c r="U788" s="74">
        <f t="shared" si="339"/>
        <v>2886</v>
      </c>
      <c r="V788" s="42">
        <f t="shared" si="340"/>
        <v>0</v>
      </c>
      <c r="W788" s="68">
        <v>7246605</v>
      </c>
      <c r="X788" s="69">
        <v>2251272</v>
      </c>
      <c r="Y788" s="8">
        <v>26.418383019535227</v>
      </c>
      <c r="Z788" s="37">
        <f t="shared" si="341"/>
        <v>109.24209999999999</v>
      </c>
      <c r="AA788" s="65">
        <f t="shared" si="342"/>
        <v>0</v>
      </c>
      <c r="AB788" s="34">
        <f t="shared" si="343"/>
        <v>0.43202299999999999</v>
      </c>
      <c r="AC788" s="34" t="str">
        <f t="shared" si="344"/>
        <v/>
      </c>
      <c r="AD788" s="65" t="str">
        <f t="shared" si="345"/>
        <v/>
      </c>
      <c r="AE788" s="65" t="str">
        <f t="shared" si="346"/>
        <v/>
      </c>
      <c r="AF788" s="65" t="str">
        <f t="shared" si="347"/>
        <v/>
      </c>
      <c r="AG788" s="65">
        <f t="shared" si="363"/>
        <v>573.23862251000003</v>
      </c>
      <c r="AH788" s="34" t="str">
        <f t="shared" si="348"/>
        <v/>
      </c>
      <c r="AI788" s="34" t="str">
        <f t="shared" si="349"/>
        <v/>
      </c>
      <c r="AJ788" s="65" t="str">
        <f t="shared" si="350"/>
        <v/>
      </c>
      <c r="AK788" s="37" t="str">
        <f t="shared" si="351"/>
        <v/>
      </c>
      <c r="AL788" s="14">
        <f t="shared" si="352"/>
        <v>573.24</v>
      </c>
      <c r="AM788" s="42">
        <f t="shared" si="353"/>
        <v>639.48</v>
      </c>
      <c r="AN788" s="60">
        <f t="shared" si="354"/>
        <v>0</v>
      </c>
      <c r="AO788" s="43">
        <f t="shared" si="355"/>
        <v>4.6442910472681925E-2</v>
      </c>
      <c r="AP788" s="66">
        <f t="shared" si="356"/>
        <v>0</v>
      </c>
      <c r="AQ788" s="18">
        <v>0</v>
      </c>
      <c r="AR788" s="66">
        <f t="shared" si="357"/>
        <v>0</v>
      </c>
      <c r="AS788" s="38">
        <f t="shared" si="358"/>
        <v>30240</v>
      </c>
      <c r="AT788" s="38">
        <f t="shared" si="359"/>
        <v>112563.6</v>
      </c>
      <c r="AU788" s="66">
        <f t="shared" si="360"/>
        <v>-30240</v>
      </c>
      <c r="AV788" s="20">
        <f t="shared" si="361"/>
        <v>0</v>
      </c>
      <c r="AX788" s="65">
        <f t="shared" si="362"/>
        <v>0</v>
      </c>
    </row>
    <row r="789" spans="1:50" ht="15" customHeight="1">
      <c r="A789" s="2">
        <v>82</v>
      </c>
      <c r="B789" s="2">
        <v>200</v>
      </c>
      <c r="C789" s="1" t="s">
        <v>46</v>
      </c>
      <c r="D789" s="35">
        <v>599593</v>
      </c>
      <c r="E789" s="66">
        <v>0</v>
      </c>
      <c r="F789" s="7">
        <v>3471</v>
      </c>
      <c r="G789" s="66">
        <v>3893</v>
      </c>
      <c r="H789" s="63">
        <v>2.3460000000000001</v>
      </c>
      <c r="I789" s="65">
        <v>4290</v>
      </c>
      <c r="J789" s="73">
        <f t="shared" si="337"/>
        <v>1.1020000000000001</v>
      </c>
      <c r="K789" s="65">
        <v>264</v>
      </c>
      <c r="L789" s="65">
        <v>1155</v>
      </c>
      <c r="M789" s="61">
        <v>373</v>
      </c>
      <c r="N789" s="41">
        <f t="shared" si="336"/>
        <v>22.857099999999999</v>
      </c>
      <c r="O789" s="41">
        <f t="shared" si="338"/>
        <v>32.294400000000003</v>
      </c>
      <c r="P789" s="3">
        <v>2987</v>
      </c>
      <c r="Q789" s="3">
        <v>2932</v>
      </c>
      <c r="R789" s="3">
        <v>3200</v>
      </c>
      <c r="S789" s="3">
        <v>3162</v>
      </c>
      <c r="T789" s="74">
        <v>3471</v>
      </c>
      <c r="U789" s="74">
        <f t="shared" si="339"/>
        <v>3471</v>
      </c>
      <c r="V789" s="42">
        <f t="shared" si="340"/>
        <v>0</v>
      </c>
      <c r="W789" s="68">
        <v>3984967</v>
      </c>
      <c r="X789" s="69">
        <v>1324450</v>
      </c>
      <c r="Y789" s="8">
        <v>1.7572556320724266</v>
      </c>
      <c r="Z789" s="37">
        <f t="shared" si="341"/>
        <v>1975.2391</v>
      </c>
      <c r="AA789" s="65">
        <f t="shared" si="342"/>
        <v>0</v>
      </c>
      <c r="AB789" s="34">
        <f t="shared" si="343"/>
        <v>0.43202299999999999</v>
      </c>
      <c r="AC789" s="34" t="str">
        <f t="shared" si="344"/>
        <v/>
      </c>
      <c r="AD789" s="65" t="str">
        <f t="shared" si="345"/>
        <v/>
      </c>
      <c r="AE789" s="65" t="str">
        <f t="shared" si="346"/>
        <v/>
      </c>
      <c r="AF789" s="65" t="str">
        <f t="shared" si="347"/>
        <v/>
      </c>
      <c r="AG789" s="65">
        <f t="shared" si="363"/>
        <v>645.56406508999999</v>
      </c>
      <c r="AH789" s="34" t="str">
        <f t="shared" si="348"/>
        <v/>
      </c>
      <c r="AI789" s="34" t="str">
        <f t="shared" si="349"/>
        <v/>
      </c>
      <c r="AJ789" s="65" t="str">
        <f t="shared" si="350"/>
        <v/>
      </c>
      <c r="AK789" s="37" t="str">
        <f t="shared" si="351"/>
        <v/>
      </c>
      <c r="AL789" s="14">
        <f t="shared" si="352"/>
        <v>645.55999999999995</v>
      </c>
      <c r="AM789" s="42">
        <f t="shared" si="353"/>
        <v>720.16</v>
      </c>
      <c r="AN789" s="60">
        <f t="shared" si="354"/>
        <v>1081985</v>
      </c>
      <c r="AO789" s="43">
        <f t="shared" si="355"/>
        <v>4.6442910472681925E-2</v>
      </c>
      <c r="AP789" s="66">
        <f t="shared" si="356"/>
        <v>22403.688468737979</v>
      </c>
      <c r="AQ789" s="18">
        <v>0</v>
      </c>
      <c r="AR789" s="66">
        <f t="shared" si="357"/>
        <v>621997</v>
      </c>
      <c r="AS789" s="38">
        <f t="shared" si="358"/>
        <v>38930</v>
      </c>
      <c r="AT789" s="38">
        <f t="shared" si="359"/>
        <v>66222.5</v>
      </c>
      <c r="AU789" s="66">
        <f t="shared" si="360"/>
        <v>560663</v>
      </c>
      <c r="AV789" s="20">
        <f t="shared" si="361"/>
        <v>621997</v>
      </c>
      <c r="AX789" s="65">
        <f t="shared" si="362"/>
        <v>1</v>
      </c>
    </row>
    <row r="790" spans="1:50" ht="15" customHeight="1">
      <c r="A790" s="2">
        <v>82</v>
      </c>
      <c r="B790" s="2">
        <v>300</v>
      </c>
      <c r="C790" s="1" t="s">
        <v>68</v>
      </c>
      <c r="D790" s="35">
        <v>0</v>
      </c>
      <c r="E790" s="66">
        <v>0</v>
      </c>
      <c r="F790" s="7">
        <v>870</v>
      </c>
      <c r="G790" s="66">
        <v>876</v>
      </c>
      <c r="H790" s="63">
        <v>2.468</v>
      </c>
      <c r="I790" s="65">
        <v>42</v>
      </c>
      <c r="J790" s="73">
        <f t="shared" si="337"/>
        <v>4.7899999999999998E-2</v>
      </c>
      <c r="K790" s="65">
        <v>89</v>
      </c>
      <c r="L790" s="65">
        <v>390</v>
      </c>
      <c r="M790" s="61">
        <v>98</v>
      </c>
      <c r="N790" s="41">
        <f t="shared" si="336"/>
        <v>22.820499999999999</v>
      </c>
      <c r="O790" s="41">
        <f t="shared" si="338"/>
        <v>25.1282</v>
      </c>
      <c r="P790" s="3">
        <v>926</v>
      </c>
      <c r="Q790" s="3">
        <v>1059</v>
      </c>
      <c r="R790" s="3">
        <v>1042</v>
      </c>
      <c r="S790" s="3">
        <v>968</v>
      </c>
      <c r="T790" s="75">
        <v>870</v>
      </c>
      <c r="U790" s="74">
        <f t="shared" si="339"/>
        <v>1059</v>
      </c>
      <c r="V790" s="42">
        <f t="shared" si="340"/>
        <v>17.28</v>
      </c>
      <c r="W790" s="68">
        <v>1705071</v>
      </c>
      <c r="X790" s="69">
        <v>364000</v>
      </c>
      <c r="Y790" s="8">
        <v>0.343304293301745</v>
      </c>
      <c r="Z790" s="37">
        <f t="shared" si="341"/>
        <v>2534.1949</v>
      </c>
      <c r="AA790" s="65">
        <f t="shared" si="342"/>
        <v>0</v>
      </c>
      <c r="AB790" s="34">
        <f t="shared" si="343"/>
        <v>0.43202299999999999</v>
      </c>
      <c r="AC790" s="34" t="str">
        <f t="shared" si="344"/>
        <v/>
      </c>
      <c r="AD790" s="65" t="str">
        <f t="shared" si="345"/>
        <v/>
      </c>
      <c r="AE790" s="65">
        <f t="shared" si="346"/>
        <v>694.79199999999992</v>
      </c>
      <c r="AF790" s="65">
        <f t="shared" si="347"/>
        <v>630</v>
      </c>
      <c r="AG790" s="65">
        <f t="shared" si="363"/>
        <v>0</v>
      </c>
      <c r="AH790" s="34" t="str">
        <f t="shared" si="348"/>
        <v/>
      </c>
      <c r="AI790" s="34" t="str">
        <f t="shared" si="349"/>
        <v/>
      </c>
      <c r="AJ790" s="65" t="str">
        <f t="shared" si="350"/>
        <v/>
      </c>
      <c r="AK790" s="37" t="str">
        <f t="shared" si="351"/>
        <v/>
      </c>
      <c r="AL790" s="14">
        <f t="shared" si="352"/>
        <v>630</v>
      </c>
      <c r="AM790" s="42">
        <f t="shared" si="353"/>
        <v>702.8</v>
      </c>
      <c r="AN790" s="60">
        <f t="shared" si="354"/>
        <v>0</v>
      </c>
      <c r="AO790" s="43">
        <f t="shared" si="355"/>
        <v>4.6442910472681925E-2</v>
      </c>
      <c r="AP790" s="66">
        <f t="shared" si="356"/>
        <v>0</v>
      </c>
      <c r="AQ790" s="18">
        <v>0</v>
      </c>
      <c r="AR790" s="66">
        <f t="shared" si="357"/>
        <v>0</v>
      </c>
      <c r="AS790" s="38">
        <f t="shared" si="358"/>
        <v>8760</v>
      </c>
      <c r="AT790" s="38">
        <f t="shared" si="359"/>
        <v>18200</v>
      </c>
      <c r="AU790" s="66">
        <f t="shared" si="360"/>
        <v>-8760</v>
      </c>
      <c r="AV790" s="20">
        <f t="shared" si="361"/>
        <v>0</v>
      </c>
      <c r="AX790" s="65">
        <f t="shared" si="362"/>
        <v>0</v>
      </c>
    </row>
    <row r="791" spans="1:50" ht="15" customHeight="1">
      <c r="A791" s="2">
        <v>82</v>
      </c>
      <c r="B791" s="2">
        <v>400</v>
      </c>
      <c r="C791" s="1" t="s">
        <v>687</v>
      </c>
      <c r="D791" s="35">
        <v>0</v>
      </c>
      <c r="E791" s="66">
        <v>0</v>
      </c>
      <c r="F791" s="7">
        <v>3936</v>
      </c>
      <c r="G791" s="66">
        <v>4129</v>
      </c>
      <c r="H791" s="63">
        <v>2.7349999999999999</v>
      </c>
      <c r="I791" s="65">
        <v>516</v>
      </c>
      <c r="J791" s="73">
        <f t="shared" si="337"/>
        <v>0.125</v>
      </c>
      <c r="K791" s="65">
        <v>197</v>
      </c>
      <c r="L791" s="65">
        <v>1713</v>
      </c>
      <c r="M791" s="61">
        <v>242</v>
      </c>
      <c r="N791" s="41">
        <f t="shared" si="336"/>
        <v>11.500299999999999</v>
      </c>
      <c r="O791" s="41">
        <f t="shared" si="338"/>
        <v>14.127300000000002</v>
      </c>
      <c r="P791" s="3">
        <v>1513</v>
      </c>
      <c r="Q791" s="3">
        <v>2858</v>
      </c>
      <c r="R791" s="3">
        <v>3197</v>
      </c>
      <c r="S791" s="3">
        <v>3692</v>
      </c>
      <c r="T791" s="74">
        <v>3936</v>
      </c>
      <c r="U791" s="74">
        <f t="shared" si="339"/>
        <v>3936</v>
      </c>
      <c r="V791" s="42">
        <f t="shared" si="340"/>
        <v>0</v>
      </c>
      <c r="W791" s="68">
        <v>7386733</v>
      </c>
      <c r="X791" s="69">
        <v>2257867</v>
      </c>
      <c r="Y791" s="8">
        <v>39.818172130527245</v>
      </c>
      <c r="Z791" s="37">
        <f t="shared" si="341"/>
        <v>98.849299999999999</v>
      </c>
      <c r="AA791" s="65">
        <f t="shared" si="342"/>
        <v>0</v>
      </c>
      <c r="AB791" s="34">
        <f t="shared" si="343"/>
        <v>0.43202299999999999</v>
      </c>
      <c r="AC791" s="34" t="str">
        <f t="shared" si="344"/>
        <v/>
      </c>
      <c r="AD791" s="65" t="str">
        <f t="shared" si="345"/>
        <v/>
      </c>
      <c r="AE791" s="65" t="str">
        <f t="shared" si="346"/>
        <v/>
      </c>
      <c r="AF791" s="65" t="str">
        <f t="shared" si="347"/>
        <v/>
      </c>
      <c r="AG791" s="65">
        <f t="shared" si="363"/>
        <v>555.86978196999996</v>
      </c>
      <c r="AH791" s="34" t="str">
        <f t="shared" si="348"/>
        <v/>
      </c>
      <c r="AI791" s="34" t="str">
        <f t="shared" si="349"/>
        <v/>
      </c>
      <c r="AJ791" s="65" t="str">
        <f t="shared" si="350"/>
        <v/>
      </c>
      <c r="AK791" s="37" t="str">
        <f t="shared" si="351"/>
        <v/>
      </c>
      <c r="AL791" s="14">
        <f t="shared" si="352"/>
        <v>555.87</v>
      </c>
      <c r="AM791" s="42">
        <f t="shared" si="353"/>
        <v>620.1</v>
      </c>
      <c r="AN791" s="60">
        <f t="shared" si="354"/>
        <v>0</v>
      </c>
      <c r="AO791" s="43">
        <f t="shared" si="355"/>
        <v>4.6442910472681925E-2</v>
      </c>
      <c r="AP791" s="66">
        <f t="shared" si="356"/>
        <v>0</v>
      </c>
      <c r="AQ791" s="18">
        <v>0</v>
      </c>
      <c r="AR791" s="66">
        <f t="shared" si="357"/>
        <v>0</v>
      </c>
      <c r="AS791" s="38">
        <f t="shared" si="358"/>
        <v>41290</v>
      </c>
      <c r="AT791" s="38">
        <f t="shared" si="359"/>
        <v>112893.35</v>
      </c>
      <c r="AU791" s="66">
        <f t="shared" si="360"/>
        <v>-41290</v>
      </c>
      <c r="AV791" s="20">
        <f t="shared" si="361"/>
        <v>0</v>
      </c>
      <c r="AX791" s="65">
        <f t="shared" si="362"/>
        <v>0</v>
      </c>
    </row>
    <row r="792" spans="1:50" ht="15" customHeight="1">
      <c r="A792" s="2">
        <v>82</v>
      </c>
      <c r="B792" s="2">
        <v>500</v>
      </c>
      <c r="C792" s="1" t="s">
        <v>198</v>
      </c>
      <c r="D792" s="35">
        <v>0</v>
      </c>
      <c r="E792" s="66">
        <v>0</v>
      </c>
      <c r="F792" s="7">
        <v>1063</v>
      </c>
      <c r="G792" s="66">
        <v>1135</v>
      </c>
      <c r="H792" s="63">
        <v>2.907</v>
      </c>
      <c r="I792" s="65">
        <v>335</v>
      </c>
      <c r="J792" s="73">
        <f t="shared" si="337"/>
        <v>0.29520000000000002</v>
      </c>
      <c r="K792" s="65">
        <v>70</v>
      </c>
      <c r="L792" s="65">
        <v>461</v>
      </c>
      <c r="M792" s="61">
        <v>97</v>
      </c>
      <c r="N792" s="41">
        <f t="shared" si="336"/>
        <v>15.1844</v>
      </c>
      <c r="O792" s="41">
        <f t="shared" si="338"/>
        <v>21.0412</v>
      </c>
      <c r="P792" s="3">
        <v>524</v>
      </c>
      <c r="Q792" s="3">
        <v>751</v>
      </c>
      <c r="R792" s="3">
        <v>887</v>
      </c>
      <c r="S792" s="3">
        <v>1033</v>
      </c>
      <c r="T792" s="74">
        <v>1063</v>
      </c>
      <c r="U792" s="74">
        <f t="shared" si="339"/>
        <v>1063</v>
      </c>
      <c r="V792" s="42">
        <f t="shared" si="340"/>
        <v>0</v>
      </c>
      <c r="W792" s="68">
        <v>3936058</v>
      </c>
      <c r="X792" s="69">
        <v>409066</v>
      </c>
      <c r="Y792" s="8">
        <v>2.8054083648264005</v>
      </c>
      <c r="Z792" s="37">
        <f t="shared" si="341"/>
        <v>378.911</v>
      </c>
      <c r="AA792" s="65">
        <f t="shared" si="342"/>
        <v>0</v>
      </c>
      <c r="AB792" s="34">
        <f t="shared" si="343"/>
        <v>0.43202299999999999</v>
      </c>
      <c r="AC792" s="34" t="str">
        <f t="shared" si="344"/>
        <v/>
      </c>
      <c r="AD792" s="65" t="str">
        <f t="shared" si="345"/>
        <v/>
      </c>
      <c r="AE792" s="65">
        <f t="shared" si="346"/>
        <v>789.84500000000003</v>
      </c>
      <c r="AF792" s="65">
        <f t="shared" si="347"/>
        <v>630</v>
      </c>
      <c r="AG792" s="65">
        <f t="shared" si="363"/>
        <v>0</v>
      </c>
      <c r="AH792" s="34" t="str">
        <f t="shared" si="348"/>
        <v/>
      </c>
      <c r="AI792" s="34" t="str">
        <f t="shared" si="349"/>
        <v/>
      </c>
      <c r="AJ792" s="65" t="str">
        <f t="shared" si="350"/>
        <v/>
      </c>
      <c r="AK792" s="37" t="str">
        <f t="shared" si="351"/>
        <v/>
      </c>
      <c r="AL792" s="14">
        <f t="shared" si="352"/>
        <v>630</v>
      </c>
      <c r="AM792" s="42">
        <f t="shared" si="353"/>
        <v>702.8</v>
      </c>
      <c r="AN792" s="60">
        <f t="shared" si="354"/>
        <v>0</v>
      </c>
      <c r="AO792" s="43">
        <f t="shared" si="355"/>
        <v>4.6442910472681925E-2</v>
      </c>
      <c r="AP792" s="66">
        <f t="shared" si="356"/>
        <v>0</v>
      </c>
      <c r="AQ792" s="18">
        <v>0</v>
      </c>
      <c r="AR792" s="66">
        <f t="shared" si="357"/>
        <v>0</v>
      </c>
      <c r="AS792" s="38">
        <f t="shared" si="358"/>
        <v>11350</v>
      </c>
      <c r="AT792" s="38">
        <f t="shared" si="359"/>
        <v>20453.300000000003</v>
      </c>
      <c r="AU792" s="66">
        <f t="shared" si="360"/>
        <v>-11350</v>
      </c>
      <c r="AV792" s="20">
        <f t="shared" si="361"/>
        <v>0</v>
      </c>
      <c r="AX792" s="65">
        <f t="shared" si="362"/>
        <v>0</v>
      </c>
    </row>
    <row r="793" spans="1:50" ht="15" customHeight="1">
      <c r="A793" s="2">
        <v>82</v>
      </c>
      <c r="B793" s="2">
        <v>600</v>
      </c>
      <c r="C793" s="1" t="s">
        <v>271</v>
      </c>
      <c r="D793" s="35">
        <v>95512</v>
      </c>
      <c r="E793" s="66">
        <v>0</v>
      </c>
      <c r="F793" s="7">
        <v>18375</v>
      </c>
      <c r="G793" s="66">
        <v>20598</v>
      </c>
      <c r="H793" s="63">
        <v>2.6160000000000001</v>
      </c>
      <c r="I793" s="65">
        <v>7138</v>
      </c>
      <c r="J793" s="73">
        <f t="shared" si="337"/>
        <v>0.34649999999999997</v>
      </c>
      <c r="K793" s="65">
        <v>577</v>
      </c>
      <c r="L793" s="65">
        <v>7896</v>
      </c>
      <c r="M793" s="61">
        <v>1150</v>
      </c>
      <c r="N793" s="41">
        <f t="shared" si="336"/>
        <v>7.3075000000000001</v>
      </c>
      <c r="O793" s="41">
        <f t="shared" si="338"/>
        <v>14.564299999999999</v>
      </c>
      <c r="P793" s="3">
        <v>3207</v>
      </c>
      <c r="Q793" s="3">
        <v>4596</v>
      </c>
      <c r="R793" s="3">
        <v>5833</v>
      </c>
      <c r="S793" s="3">
        <v>14440</v>
      </c>
      <c r="T793" s="74">
        <v>18375</v>
      </c>
      <c r="U793" s="74">
        <f t="shared" si="339"/>
        <v>18375</v>
      </c>
      <c r="V793" s="42">
        <f t="shared" si="340"/>
        <v>0</v>
      </c>
      <c r="W793" s="68">
        <v>26513251</v>
      </c>
      <c r="X793" s="69">
        <v>10263368</v>
      </c>
      <c r="Y793" s="8">
        <v>35.540744976424598</v>
      </c>
      <c r="Z793" s="37">
        <f t="shared" si="341"/>
        <v>517.01220000000001</v>
      </c>
      <c r="AA793" s="65">
        <f t="shared" si="342"/>
        <v>0</v>
      </c>
      <c r="AB793" s="34">
        <f t="shared" si="343"/>
        <v>0.43202299999999999</v>
      </c>
      <c r="AC793" s="34" t="str">
        <f t="shared" si="344"/>
        <v/>
      </c>
      <c r="AD793" s="65" t="str">
        <f t="shared" si="345"/>
        <v/>
      </c>
      <c r="AE793" s="65" t="str">
        <f t="shared" si="346"/>
        <v/>
      </c>
      <c r="AF793" s="65" t="str">
        <f t="shared" si="347"/>
        <v/>
      </c>
      <c r="AG793" s="65">
        <f t="shared" si="363"/>
        <v>0</v>
      </c>
      <c r="AH793" s="34">
        <f t="shared" si="348"/>
        <v>470.31172466499993</v>
      </c>
      <c r="AI793" s="34" t="str">
        <f t="shared" si="349"/>
        <v/>
      </c>
      <c r="AJ793" s="65" t="str">
        <f t="shared" si="350"/>
        <v/>
      </c>
      <c r="AK793" s="37" t="str">
        <f t="shared" si="351"/>
        <v/>
      </c>
      <c r="AL793" s="14">
        <f t="shared" si="352"/>
        <v>470.31</v>
      </c>
      <c r="AM793" s="42">
        <f t="shared" si="353"/>
        <v>524.65</v>
      </c>
      <c r="AN793" s="60">
        <f t="shared" si="354"/>
        <v>0</v>
      </c>
      <c r="AO793" s="43">
        <f t="shared" si="355"/>
        <v>4.6442910472681925E-2</v>
      </c>
      <c r="AP793" s="66">
        <f t="shared" si="356"/>
        <v>-4435.8552650667962</v>
      </c>
      <c r="AQ793" s="18">
        <v>0</v>
      </c>
      <c r="AR793" s="66">
        <f t="shared" si="357"/>
        <v>0</v>
      </c>
      <c r="AS793" s="38">
        <f t="shared" si="358"/>
        <v>205980</v>
      </c>
      <c r="AT793" s="38">
        <f t="shared" si="359"/>
        <v>513168.4</v>
      </c>
      <c r="AU793" s="66">
        <f t="shared" si="360"/>
        <v>-110468</v>
      </c>
      <c r="AV793" s="20">
        <f t="shared" si="361"/>
        <v>0</v>
      </c>
      <c r="AX793" s="65">
        <f t="shared" si="362"/>
        <v>0</v>
      </c>
    </row>
    <row r="794" spans="1:50" ht="15" customHeight="1">
      <c r="A794" s="2">
        <v>82</v>
      </c>
      <c r="B794" s="2">
        <v>700</v>
      </c>
      <c r="C794" s="1" t="s">
        <v>378</v>
      </c>
      <c r="D794" s="35">
        <v>0</v>
      </c>
      <c r="E794" s="66">
        <v>0</v>
      </c>
      <c r="F794" s="7">
        <v>13332</v>
      </c>
      <c r="G794" s="66">
        <v>15247</v>
      </c>
      <c r="H794" s="63">
        <v>2.6520000000000001</v>
      </c>
      <c r="I794" s="65">
        <v>2856</v>
      </c>
      <c r="J794" s="73">
        <f t="shared" si="337"/>
        <v>0.18729999999999999</v>
      </c>
      <c r="K794" s="65">
        <v>240</v>
      </c>
      <c r="L794" s="65">
        <v>5643</v>
      </c>
      <c r="M794" s="61">
        <v>297</v>
      </c>
      <c r="N794" s="41">
        <f t="shared" si="336"/>
        <v>4.2530999999999999</v>
      </c>
      <c r="O794" s="41">
        <f t="shared" si="338"/>
        <v>5.2631999999999994</v>
      </c>
      <c r="P794" s="3">
        <v>751</v>
      </c>
      <c r="Q794" s="3">
        <v>3771</v>
      </c>
      <c r="R794" s="3">
        <v>4417</v>
      </c>
      <c r="S794" s="3">
        <v>6363</v>
      </c>
      <c r="T794" s="74">
        <v>13332</v>
      </c>
      <c r="U794" s="74">
        <f t="shared" si="339"/>
        <v>13332</v>
      </c>
      <c r="V794" s="42">
        <f t="shared" si="340"/>
        <v>0</v>
      </c>
      <c r="W794" s="68">
        <v>20434541</v>
      </c>
      <c r="X794" s="69">
        <v>7058769</v>
      </c>
      <c r="Y794" s="8">
        <v>36.024991235480627</v>
      </c>
      <c r="Z794" s="37">
        <f t="shared" si="341"/>
        <v>370.07639999999998</v>
      </c>
      <c r="AA794" s="65">
        <f t="shared" si="342"/>
        <v>0</v>
      </c>
      <c r="AB794" s="34">
        <f t="shared" si="343"/>
        <v>0.43202299999999999</v>
      </c>
      <c r="AC794" s="34" t="str">
        <f t="shared" si="344"/>
        <v/>
      </c>
      <c r="AD794" s="65" t="str">
        <f t="shared" si="345"/>
        <v/>
      </c>
      <c r="AE794" s="65" t="str">
        <f t="shared" si="346"/>
        <v/>
      </c>
      <c r="AF794" s="65" t="str">
        <f t="shared" si="347"/>
        <v/>
      </c>
      <c r="AG794" s="65">
        <f t="shared" si="363"/>
        <v>0</v>
      </c>
      <c r="AH794" s="34">
        <f t="shared" si="348"/>
        <v>416.51949923499996</v>
      </c>
      <c r="AI794" s="34" t="str">
        <f t="shared" si="349"/>
        <v/>
      </c>
      <c r="AJ794" s="65" t="str">
        <f t="shared" si="350"/>
        <v/>
      </c>
      <c r="AK794" s="37" t="str">
        <f t="shared" si="351"/>
        <v/>
      </c>
      <c r="AL794" s="14">
        <f t="shared" si="352"/>
        <v>416.52</v>
      </c>
      <c r="AM794" s="42">
        <f t="shared" si="353"/>
        <v>464.65</v>
      </c>
      <c r="AN794" s="60">
        <f t="shared" si="354"/>
        <v>0</v>
      </c>
      <c r="AO794" s="43">
        <f t="shared" si="355"/>
        <v>4.6442910472681925E-2</v>
      </c>
      <c r="AP794" s="66">
        <f t="shared" si="356"/>
        <v>0</v>
      </c>
      <c r="AQ794" s="18">
        <v>0</v>
      </c>
      <c r="AR794" s="66">
        <f t="shared" si="357"/>
        <v>0</v>
      </c>
      <c r="AS794" s="38">
        <f t="shared" si="358"/>
        <v>152470</v>
      </c>
      <c r="AT794" s="38">
        <f t="shared" si="359"/>
        <v>352938.45</v>
      </c>
      <c r="AU794" s="66">
        <f t="shared" si="360"/>
        <v>-152470</v>
      </c>
      <c r="AV794" s="20">
        <f t="shared" si="361"/>
        <v>0</v>
      </c>
      <c r="AX794" s="65">
        <f t="shared" si="362"/>
        <v>0</v>
      </c>
    </row>
    <row r="795" spans="1:50" ht="15" customHeight="1">
      <c r="A795" s="2">
        <v>82</v>
      </c>
      <c r="B795" s="2">
        <v>800</v>
      </c>
      <c r="C795" s="1" t="s">
        <v>425</v>
      </c>
      <c r="D795" s="35">
        <v>0</v>
      </c>
      <c r="E795" s="66">
        <v>0</v>
      </c>
      <c r="F795" s="7">
        <v>8069</v>
      </c>
      <c r="G795" s="66">
        <v>10521</v>
      </c>
      <c r="H795" s="63">
        <v>2.9020000000000001</v>
      </c>
      <c r="I795" s="65">
        <v>2806</v>
      </c>
      <c r="J795" s="73">
        <f t="shared" si="337"/>
        <v>0.26669999999999999</v>
      </c>
      <c r="K795" s="65">
        <v>144</v>
      </c>
      <c r="L795" s="65">
        <v>3125</v>
      </c>
      <c r="M795" s="61">
        <v>583</v>
      </c>
      <c r="N795" s="41">
        <f t="shared" si="336"/>
        <v>4.6080000000000005</v>
      </c>
      <c r="O795" s="41">
        <f t="shared" si="338"/>
        <v>18.655999999999999</v>
      </c>
      <c r="P795" s="3">
        <v>3565</v>
      </c>
      <c r="Q795" s="3">
        <v>5296</v>
      </c>
      <c r="R795" s="3">
        <v>5903</v>
      </c>
      <c r="S795" s="3">
        <v>6863</v>
      </c>
      <c r="T795" s="74">
        <v>8069</v>
      </c>
      <c r="U795" s="74">
        <f t="shared" si="339"/>
        <v>8069</v>
      </c>
      <c r="V795" s="42">
        <f t="shared" si="340"/>
        <v>0</v>
      </c>
      <c r="W795" s="68">
        <v>19151329</v>
      </c>
      <c r="X795" s="69">
        <v>4179810</v>
      </c>
      <c r="Y795" s="8">
        <v>24.36021170754459</v>
      </c>
      <c r="Z795" s="37">
        <f t="shared" si="341"/>
        <v>331.23689999999999</v>
      </c>
      <c r="AA795" s="65">
        <f t="shared" si="342"/>
        <v>0</v>
      </c>
      <c r="AB795" s="34">
        <f t="shared" si="343"/>
        <v>0.43202299999999999</v>
      </c>
      <c r="AC795" s="34" t="str">
        <f t="shared" si="344"/>
        <v/>
      </c>
      <c r="AD795" s="65">
        <f t="shared" si="345"/>
        <v>0.47900000000000004</v>
      </c>
      <c r="AE795" s="65" t="str">
        <f t="shared" si="346"/>
        <v/>
      </c>
      <c r="AF795" s="65" t="str">
        <f t="shared" si="347"/>
        <v/>
      </c>
      <c r="AG795" s="65">
        <f t="shared" si="363"/>
        <v>505.70683279999997</v>
      </c>
      <c r="AH795" s="34">
        <f t="shared" si="348"/>
        <v>443.44199237499998</v>
      </c>
      <c r="AI795" s="34" t="str">
        <f t="shared" si="349"/>
        <v/>
      </c>
      <c r="AJ795" s="65">
        <f t="shared" si="350"/>
        <v>473.26685093857498</v>
      </c>
      <c r="AK795" s="37">
        <f t="shared" si="351"/>
        <v>1</v>
      </c>
      <c r="AL795" s="14">
        <f t="shared" si="352"/>
        <v>473.27</v>
      </c>
      <c r="AM795" s="42">
        <f t="shared" si="353"/>
        <v>527.96</v>
      </c>
      <c r="AN795" s="60">
        <f t="shared" si="354"/>
        <v>0</v>
      </c>
      <c r="AO795" s="43">
        <f t="shared" si="355"/>
        <v>4.6442910472681925E-2</v>
      </c>
      <c r="AP795" s="66">
        <f t="shared" si="356"/>
        <v>0</v>
      </c>
      <c r="AQ795" s="18">
        <v>0</v>
      </c>
      <c r="AR795" s="66">
        <f t="shared" si="357"/>
        <v>0</v>
      </c>
      <c r="AS795" s="38">
        <f t="shared" si="358"/>
        <v>105210</v>
      </c>
      <c r="AT795" s="38">
        <f t="shared" si="359"/>
        <v>208990.5</v>
      </c>
      <c r="AU795" s="66">
        <f t="shared" si="360"/>
        <v>-105210</v>
      </c>
      <c r="AV795" s="20">
        <f t="shared" si="361"/>
        <v>0</v>
      </c>
      <c r="AX795" s="65">
        <f t="shared" si="362"/>
        <v>0</v>
      </c>
    </row>
    <row r="796" spans="1:50" ht="15" customHeight="1">
      <c r="A796" s="2">
        <v>82</v>
      </c>
      <c r="B796" s="2">
        <v>900</v>
      </c>
      <c r="C796" s="1" t="s">
        <v>434</v>
      </c>
      <c r="D796" s="35">
        <v>0</v>
      </c>
      <c r="E796" s="66">
        <v>0</v>
      </c>
      <c r="F796" s="7">
        <v>311</v>
      </c>
      <c r="G796" s="66">
        <v>320</v>
      </c>
      <c r="H796" s="63">
        <v>2.6890000000000001</v>
      </c>
      <c r="I796" s="65">
        <v>108</v>
      </c>
      <c r="J796" s="73">
        <f t="shared" si="337"/>
        <v>0.33750000000000002</v>
      </c>
      <c r="K796" s="65">
        <v>6</v>
      </c>
      <c r="L796" s="65">
        <v>129</v>
      </c>
      <c r="M796" s="61">
        <v>22</v>
      </c>
      <c r="N796" s="41">
        <f t="shared" si="336"/>
        <v>4.6511999999999993</v>
      </c>
      <c r="O796" s="41">
        <f t="shared" si="338"/>
        <v>17.054300000000001</v>
      </c>
      <c r="P796" s="3">
        <v>72</v>
      </c>
      <c r="Q796" s="3">
        <v>171</v>
      </c>
      <c r="R796" s="3">
        <v>291</v>
      </c>
      <c r="S796" s="3">
        <v>355</v>
      </c>
      <c r="T796" s="75">
        <v>311</v>
      </c>
      <c r="U796" s="74">
        <f t="shared" si="339"/>
        <v>355</v>
      </c>
      <c r="V796" s="42">
        <f t="shared" si="340"/>
        <v>9.86</v>
      </c>
      <c r="W796" s="68">
        <v>656875</v>
      </c>
      <c r="X796" s="69">
        <v>151636</v>
      </c>
      <c r="Y796" s="8">
        <v>0.73331845552952368</v>
      </c>
      <c r="Z796" s="37">
        <f t="shared" si="341"/>
        <v>424.09949999999998</v>
      </c>
      <c r="AA796" s="65">
        <f t="shared" si="342"/>
        <v>0</v>
      </c>
      <c r="AB796" s="34">
        <f t="shared" si="343"/>
        <v>0.43202299999999999</v>
      </c>
      <c r="AC796" s="34" t="str">
        <f t="shared" si="344"/>
        <v/>
      </c>
      <c r="AD796" s="65" t="str">
        <f t="shared" si="345"/>
        <v/>
      </c>
      <c r="AE796" s="65">
        <f t="shared" si="346"/>
        <v>490.74</v>
      </c>
      <c r="AF796" s="65">
        <f t="shared" si="347"/>
        <v>490.74</v>
      </c>
      <c r="AG796" s="65">
        <f t="shared" si="363"/>
        <v>0</v>
      </c>
      <c r="AH796" s="34" t="str">
        <f t="shared" si="348"/>
        <v/>
      </c>
      <c r="AI796" s="34" t="str">
        <f t="shared" si="349"/>
        <v/>
      </c>
      <c r="AJ796" s="65" t="str">
        <f t="shared" si="350"/>
        <v/>
      </c>
      <c r="AK796" s="37" t="str">
        <f t="shared" si="351"/>
        <v/>
      </c>
      <c r="AL796" s="14">
        <f t="shared" si="352"/>
        <v>490.74</v>
      </c>
      <c r="AM796" s="42">
        <f t="shared" si="353"/>
        <v>547.45000000000005</v>
      </c>
      <c r="AN796" s="60">
        <f t="shared" si="354"/>
        <v>0</v>
      </c>
      <c r="AO796" s="43">
        <f t="shared" si="355"/>
        <v>4.6442910472681925E-2</v>
      </c>
      <c r="AP796" s="66">
        <f t="shared" si="356"/>
        <v>0</v>
      </c>
      <c r="AQ796" s="18">
        <v>0</v>
      </c>
      <c r="AR796" s="66">
        <f t="shared" si="357"/>
        <v>0</v>
      </c>
      <c r="AS796" s="38">
        <f t="shared" si="358"/>
        <v>3200</v>
      </c>
      <c r="AT796" s="38">
        <f t="shared" si="359"/>
        <v>7581.8</v>
      </c>
      <c r="AU796" s="66">
        <f t="shared" si="360"/>
        <v>-3200</v>
      </c>
      <c r="AV796" s="20">
        <f t="shared" si="361"/>
        <v>0</v>
      </c>
      <c r="AX796" s="65">
        <f t="shared" si="362"/>
        <v>0</v>
      </c>
    </row>
    <row r="797" spans="1:50" ht="15" customHeight="1">
      <c r="A797" s="2">
        <v>82</v>
      </c>
      <c r="B797" s="2">
        <v>1000</v>
      </c>
      <c r="C797" s="1" t="s">
        <v>481</v>
      </c>
      <c r="D797" s="35">
        <v>147</v>
      </c>
      <c r="E797" s="66">
        <v>0</v>
      </c>
      <c r="F797" s="7">
        <v>7676</v>
      </c>
      <c r="G797" s="66">
        <v>8040</v>
      </c>
      <c r="H797" s="63">
        <v>2.6230000000000002</v>
      </c>
      <c r="I797" s="65">
        <v>2279</v>
      </c>
      <c r="J797" s="73">
        <f t="shared" si="337"/>
        <v>0.28349999999999997</v>
      </c>
      <c r="K797" s="65">
        <v>508</v>
      </c>
      <c r="L797" s="65">
        <v>3205</v>
      </c>
      <c r="M797" s="61">
        <v>566</v>
      </c>
      <c r="N797" s="41">
        <f t="shared" si="336"/>
        <v>15.850200000000001</v>
      </c>
      <c r="O797" s="41">
        <f t="shared" si="338"/>
        <v>17.6599</v>
      </c>
      <c r="P797" s="3">
        <v>2640</v>
      </c>
      <c r="Q797" s="3">
        <v>3851</v>
      </c>
      <c r="R797" s="3">
        <v>5569</v>
      </c>
      <c r="S797" s="3">
        <v>7563</v>
      </c>
      <c r="T797" s="74">
        <v>7676</v>
      </c>
      <c r="U797" s="74">
        <f t="shared" si="339"/>
        <v>7676</v>
      </c>
      <c r="V797" s="42">
        <f t="shared" si="340"/>
        <v>0</v>
      </c>
      <c r="W797" s="68">
        <v>12492091</v>
      </c>
      <c r="X797" s="69">
        <v>4743478</v>
      </c>
      <c r="Y797" s="8">
        <v>5.7527077345532103</v>
      </c>
      <c r="Z797" s="37">
        <f t="shared" si="341"/>
        <v>1334.3281999999999</v>
      </c>
      <c r="AA797" s="65">
        <f t="shared" si="342"/>
        <v>0</v>
      </c>
      <c r="AB797" s="34">
        <f t="shared" si="343"/>
        <v>0.43202299999999999</v>
      </c>
      <c r="AC797" s="34" t="str">
        <f t="shared" si="344"/>
        <v/>
      </c>
      <c r="AD797" s="65" t="str">
        <f t="shared" si="345"/>
        <v/>
      </c>
      <c r="AE797" s="65" t="str">
        <f t="shared" si="346"/>
        <v/>
      </c>
      <c r="AF797" s="65" t="str">
        <f t="shared" si="347"/>
        <v/>
      </c>
      <c r="AG797" s="65">
        <f t="shared" si="363"/>
        <v>587.93708737999998</v>
      </c>
      <c r="AH797" s="34" t="str">
        <f t="shared" si="348"/>
        <v/>
      </c>
      <c r="AI797" s="34" t="str">
        <f t="shared" si="349"/>
        <v/>
      </c>
      <c r="AJ797" s="65" t="str">
        <f t="shared" si="350"/>
        <v/>
      </c>
      <c r="AK797" s="37" t="str">
        <f t="shared" si="351"/>
        <v/>
      </c>
      <c r="AL797" s="14">
        <f t="shared" si="352"/>
        <v>587.94000000000005</v>
      </c>
      <c r="AM797" s="42">
        <f t="shared" si="353"/>
        <v>655.88</v>
      </c>
      <c r="AN797" s="60">
        <f t="shared" si="354"/>
        <v>0</v>
      </c>
      <c r="AO797" s="43">
        <f t="shared" si="355"/>
        <v>4.6442910472681925E-2</v>
      </c>
      <c r="AP797" s="66">
        <f t="shared" si="356"/>
        <v>-6.8271078394842428</v>
      </c>
      <c r="AQ797" s="18">
        <v>0</v>
      </c>
      <c r="AR797" s="66">
        <f t="shared" si="357"/>
        <v>0</v>
      </c>
      <c r="AS797" s="38">
        <f t="shared" si="358"/>
        <v>80400</v>
      </c>
      <c r="AT797" s="38">
        <f t="shared" si="359"/>
        <v>237173.90000000002</v>
      </c>
      <c r="AU797" s="66">
        <f t="shared" si="360"/>
        <v>-80253</v>
      </c>
      <c r="AV797" s="20">
        <f t="shared" si="361"/>
        <v>0</v>
      </c>
      <c r="AX797" s="65">
        <f t="shared" si="362"/>
        <v>0</v>
      </c>
    </row>
    <row r="798" spans="1:50" ht="15" customHeight="1">
      <c r="A798" s="2">
        <v>82</v>
      </c>
      <c r="B798" s="2">
        <v>1100</v>
      </c>
      <c r="C798" s="1" t="s">
        <v>494</v>
      </c>
      <c r="D798" s="35">
        <v>0</v>
      </c>
      <c r="E798" s="66">
        <v>0</v>
      </c>
      <c r="F798" s="7">
        <v>689</v>
      </c>
      <c r="G798" s="66">
        <v>711</v>
      </c>
      <c r="H798" s="63">
        <v>2.3159999999999998</v>
      </c>
      <c r="I798" s="65">
        <v>102</v>
      </c>
      <c r="J798" s="73">
        <f t="shared" si="337"/>
        <v>0.14349999999999999</v>
      </c>
      <c r="K798" s="65">
        <v>116</v>
      </c>
      <c r="L798" s="65">
        <v>352</v>
      </c>
      <c r="M798" s="61">
        <v>71</v>
      </c>
      <c r="N798" s="41">
        <f t="shared" si="336"/>
        <v>32.954499999999996</v>
      </c>
      <c r="O798" s="41">
        <f t="shared" si="338"/>
        <v>20.170500000000001</v>
      </c>
      <c r="P798" s="3">
        <v>513</v>
      </c>
      <c r="Q798" s="3">
        <v>543</v>
      </c>
      <c r="R798" s="3">
        <v>602</v>
      </c>
      <c r="S798" s="3">
        <v>602</v>
      </c>
      <c r="T798" s="75">
        <v>689</v>
      </c>
      <c r="U798" s="74">
        <f t="shared" si="339"/>
        <v>689</v>
      </c>
      <c r="V798" s="42">
        <f t="shared" si="340"/>
        <v>0</v>
      </c>
      <c r="W798" s="68">
        <v>1560069</v>
      </c>
      <c r="X798" s="69">
        <v>862574</v>
      </c>
      <c r="Y798" s="8">
        <v>4.1739494545920675</v>
      </c>
      <c r="Z798" s="37">
        <f t="shared" si="341"/>
        <v>165.07149999999999</v>
      </c>
      <c r="AA798" s="65">
        <f t="shared" si="342"/>
        <v>0</v>
      </c>
      <c r="AB798" s="34">
        <f t="shared" si="343"/>
        <v>0.43202299999999999</v>
      </c>
      <c r="AC798" s="34" t="str">
        <f t="shared" si="344"/>
        <v/>
      </c>
      <c r="AD798" s="65" t="str">
        <f t="shared" si="345"/>
        <v/>
      </c>
      <c r="AE798" s="65">
        <f t="shared" si="346"/>
        <v>634.23699999999997</v>
      </c>
      <c r="AF798" s="65">
        <f t="shared" si="347"/>
        <v>630</v>
      </c>
      <c r="AG798" s="65">
        <f t="shared" si="363"/>
        <v>0</v>
      </c>
      <c r="AH798" s="34" t="str">
        <f t="shared" si="348"/>
        <v/>
      </c>
      <c r="AI798" s="34" t="str">
        <f t="shared" si="349"/>
        <v/>
      </c>
      <c r="AJ798" s="65" t="str">
        <f t="shared" si="350"/>
        <v/>
      </c>
      <c r="AK798" s="37" t="str">
        <f t="shared" si="351"/>
        <v/>
      </c>
      <c r="AL798" s="14">
        <f t="shared" si="352"/>
        <v>630</v>
      </c>
      <c r="AM798" s="42">
        <f t="shared" si="353"/>
        <v>702.8</v>
      </c>
      <c r="AN798" s="60">
        <f t="shared" si="354"/>
        <v>0</v>
      </c>
      <c r="AO798" s="43">
        <f t="shared" si="355"/>
        <v>4.6442910472681925E-2</v>
      </c>
      <c r="AP798" s="66">
        <f t="shared" si="356"/>
        <v>0</v>
      </c>
      <c r="AQ798" s="18">
        <v>0</v>
      </c>
      <c r="AR798" s="66">
        <f t="shared" si="357"/>
        <v>0</v>
      </c>
      <c r="AS798" s="38">
        <f t="shared" si="358"/>
        <v>7110</v>
      </c>
      <c r="AT798" s="38">
        <f t="shared" si="359"/>
        <v>43128.700000000004</v>
      </c>
      <c r="AU798" s="66">
        <f t="shared" si="360"/>
        <v>-7110</v>
      </c>
      <c r="AV798" s="20">
        <f t="shared" si="361"/>
        <v>0</v>
      </c>
      <c r="AX798" s="65">
        <f t="shared" si="362"/>
        <v>0</v>
      </c>
    </row>
    <row r="799" spans="1:50" ht="15" customHeight="1">
      <c r="A799" s="2">
        <v>82</v>
      </c>
      <c r="B799" s="2">
        <v>1200</v>
      </c>
      <c r="C799" s="1" t="s">
        <v>566</v>
      </c>
      <c r="D799" s="35">
        <v>563975</v>
      </c>
      <c r="E799" s="66">
        <v>0</v>
      </c>
      <c r="F799" s="7">
        <v>3435</v>
      </c>
      <c r="G799" s="66">
        <v>3678</v>
      </c>
      <c r="H799" s="63">
        <v>2.5249999999999999</v>
      </c>
      <c r="I799" s="65">
        <v>1722</v>
      </c>
      <c r="J799" s="73">
        <f t="shared" si="337"/>
        <v>0.46820000000000001</v>
      </c>
      <c r="K799" s="65">
        <v>153</v>
      </c>
      <c r="L799" s="65">
        <v>1474</v>
      </c>
      <c r="M799" s="61">
        <v>505</v>
      </c>
      <c r="N799" s="41">
        <f t="shared" si="336"/>
        <v>10.379900000000001</v>
      </c>
      <c r="O799" s="41">
        <f t="shared" si="338"/>
        <v>34.2605</v>
      </c>
      <c r="P799" s="3">
        <v>2922</v>
      </c>
      <c r="Q799" s="3">
        <v>3323</v>
      </c>
      <c r="R799" s="3">
        <v>3720</v>
      </c>
      <c r="S799" s="3">
        <v>3715</v>
      </c>
      <c r="T799" s="74">
        <v>3435</v>
      </c>
      <c r="U799" s="74">
        <f t="shared" si="339"/>
        <v>3720</v>
      </c>
      <c r="V799" s="42">
        <f t="shared" si="340"/>
        <v>1.1299999999999999</v>
      </c>
      <c r="W799" s="68">
        <v>4409109</v>
      </c>
      <c r="X799" s="69">
        <v>2479501</v>
      </c>
      <c r="Y799" s="8">
        <v>3.8786778162678748</v>
      </c>
      <c r="Z799" s="37">
        <f t="shared" si="341"/>
        <v>885.61109999999996</v>
      </c>
      <c r="AA799" s="65">
        <f t="shared" si="342"/>
        <v>0</v>
      </c>
      <c r="AB799" s="34">
        <f t="shared" si="343"/>
        <v>0.43202299999999999</v>
      </c>
      <c r="AC799" s="34" t="str">
        <f t="shared" si="344"/>
        <v/>
      </c>
      <c r="AD799" s="65" t="str">
        <f t="shared" si="345"/>
        <v/>
      </c>
      <c r="AE799" s="65" t="str">
        <f t="shared" si="346"/>
        <v/>
      </c>
      <c r="AF799" s="65" t="str">
        <f t="shared" si="347"/>
        <v/>
      </c>
      <c r="AG799" s="65">
        <f t="shared" si="363"/>
        <v>580.60054301000002</v>
      </c>
      <c r="AH799" s="34" t="str">
        <f t="shared" si="348"/>
        <v/>
      </c>
      <c r="AI799" s="34" t="str">
        <f t="shared" si="349"/>
        <v/>
      </c>
      <c r="AJ799" s="65" t="str">
        <f t="shared" si="350"/>
        <v/>
      </c>
      <c r="AK799" s="37" t="str">
        <f t="shared" si="351"/>
        <v/>
      </c>
      <c r="AL799" s="14">
        <f t="shared" si="352"/>
        <v>580.6</v>
      </c>
      <c r="AM799" s="42">
        <f t="shared" si="353"/>
        <v>647.69000000000005</v>
      </c>
      <c r="AN799" s="60">
        <f t="shared" si="354"/>
        <v>477367</v>
      </c>
      <c r="AO799" s="43">
        <f t="shared" si="355"/>
        <v>4.6442910472681925E-2</v>
      </c>
      <c r="AP799" s="66">
        <f t="shared" si="356"/>
        <v>-4022.3275902180362</v>
      </c>
      <c r="AQ799" s="18">
        <v>0</v>
      </c>
      <c r="AR799" s="66">
        <f t="shared" si="357"/>
        <v>477367</v>
      </c>
      <c r="AS799" s="38">
        <f t="shared" si="358"/>
        <v>36780</v>
      </c>
      <c r="AT799" s="38">
        <f t="shared" si="359"/>
        <v>123975.05</v>
      </c>
      <c r="AU799" s="66">
        <f t="shared" si="360"/>
        <v>527195</v>
      </c>
      <c r="AV799" s="20">
        <f t="shared" si="361"/>
        <v>527195</v>
      </c>
      <c r="AX799" s="65">
        <f t="shared" si="362"/>
        <v>1</v>
      </c>
    </row>
    <row r="800" spans="1:50" ht="15" customHeight="1">
      <c r="A800" s="2">
        <v>82</v>
      </c>
      <c r="B800" s="2">
        <v>1300</v>
      </c>
      <c r="C800" s="1" t="s">
        <v>730</v>
      </c>
      <c r="D800" s="35">
        <v>638308</v>
      </c>
      <c r="E800" s="66">
        <v>0</v>
      </c>
      <c r="F800" s="7">
        <v>5279</v>
      </c>
      <c r="G800" s="66">
        <v>5581</v>
      </c>
      <c r="H800" s="63">
        <v>2.6779999999999999</v>
      </c>
      <c r="I800" s="65">
        <v>1220</v>
      </c>
      <c r="J800" s="73">
        <f t="shared" si="337"/>
        <v>0.21859999999999999</v>
      </c>
      <c r="K800" s="65">
        <v>240</v>
      </c>
      <c r="L800" s="65">
        <v>1947</v>
      </c>
      <c r="M800" s="61">
        <v>842</v>
      </c>
      <c r="N800" s="41">
        <f t="shared" si="336"/>
        <v>12.326700000000001</v>
      </c>
      <c r="O800" s="41">
        <f t="shared" si="338"/>
        <v>43.246000000000002</v>
      </c>
      <c r="P800" s="3">
        <v>5587</v>
      </c>
      <c r="Q800" s="3">
        <v>4864</v>
      </c>
      <c r="R800" s="3">
        <v>4965</v>
      </c>
      <c r="S800" s="3">
        <v>5070</v>
      </c>
      <c r="T800" s="74">
        <v>5279</v>
      </c>
      <c r="U800" s="74">
        <f t="shared" si="339"/>
        <v>5587</v>
      </c>
      <c r="V800" s="42">
        <f t="shared" si="340"/>
        <v>0.11</v>
      </c>
      <c r="W800" s="68">
        <v>5261209</v>
      </c>
      <c r="X800" s="69">
        <v>2207227</v>
      </c>
      <c r="Y800" s="8">
        <v>3.5814297209099037</v>
      </c>
      <c r="Z800" s="37">
        <f t="shared" si="341"/>
        <v>1473.9922999999999</v>
      </c>
      <c r="AA800" s="65">
        <f t="shared" si="342"/>
        <v>0</v>
      </c>
      <c r="AB800" s="34">
        <f t="shared" si="343"/>
        <v>0.43202299999999999</v>
      </c>
      <c r="AC800" s="34" t="str">
        <f t="shared" si="344"/>
        <v/>
      </c>
      <c r="AD800" s="65" t="str">
        <f t="shared" si="345"/>
        <v/>
      </c>
      <c r="AE800" s="65" t="str">
        <f t="shared" si="346"/>
        <v/>
      </c>
      <c r="AF800" s="65" t="str">
        <f t="shared" si="347"/>
        <v/>
      </c>
      <c r="AG800" s="65">
        <f t="shared" si="363"/>
        <v>565.94456673000002</v>
      </c>
      <c r="AH800" s="34" t="str">
        <f t="shared" si="348"/>
        <v/>
      </c>
      <c r="AI800" s="34" t="str">
        <f t="shared" si="349"/>
        <v/>
      </c>
      <c r="AJ800" s="65" t="str">
        <f t="shared" si="350"/>
        <v/>
      </c>
      <c r="AK800" s="37" t="str">
        <f t="shared" si="351"/>
        <v/>
      </c>
      <c r="AL800" s="14">
        <f t="shared" si="352"/>
        <v>565.94000000000005</v>
      </c>
      <c r="AM800" s="42">
        <f t="shared" si="353"/>
        <v>631.33000000000004</v>
      </c>
      <c r="AN800" s="60">
        <f t="shared" si="354"/>
        <v>1250489</v>
      </c>
      <c r="AO800" s="43">
        <f t="shared" si="355"/>
        <v>4.6442910472681925E-2</v>
      </c>
      <c r="AP800" s="66">
        <f t="shared" si="356"/>
        <v>28431.467376076893</v>
      </c>
      <c r="AQ800" s="18">
        <v>0</v>
      </c>
      <c r="AR800" s="66">
        <f t="shared" si="357"/>
        <v>666739</v>
      </c>
      <c r="AS800" s="38">
        <f t="shared" si="358"/>
        <v>55810</v>
      </c>
      <c r="AT800" s="38">
        <f t="shared" si="359"/>
        <v>110361.35</v>
      </c>
      <c r="AU800" s="66">
        <f t="shared" si="360"/>
        <v>582498</v>
      </c>
      <c r="AV800" s="20">
        <f t="shared" si="361"/>
        <v>666739</v>
      </c>
      <c r="AX800" s="65">
        <f t="shared" si="362"/>
        <v>1</v>
      </c>
    </row>
    <row r="801" spans="1:50" ht="15" customHeight="1">
      <c r="A801" s="2">
        <v>82</v>
      </c>
      <c r="B801" s="2">
        <v>1400</v>
      </c>
      <c r="C801" s="1" t="s">
        <v>438</v>
      </c>
      <c r="D801" s="35">
        <v>90972</v>
      </c>
      <c r="E801" s="66">
        <v>0</v>
      </c>
      <c r="F801" s="7">
        <v>686</v>
      </c>
      <c r="G801" s="66">
        <v>762</v>
      </c>
      <c r="H801" s="63">
        <v>2.5569999999999999</v>
      </c>
      <c r="I801" s="65"/>
      <c r="J801" s="73">
        <f t="shared" si="337"/>
        <v>0</v>
      </c>
      <c r="K801" s="65">
        <v>2</v>
      </c>
      <c r="L801" s="65">
        <v>300</v>
      </c>
      <c r="M801" s="61">
        <v>42</v>
      </c>
      <c r="N801" s="41">
        <f t="shared" si="336"/>
        <v>0.66670000000000007</v>
      </c>
      <c r="O801" s="41">
        <f t="shared" si="338"/>
        <v>14.000000000000002</v>
      </c>
      <c r="P801" s="3">
        <v>671</v>
      </c>
      <c r="Q801" s="3">
        <v>679</v>
      </c>
      <c r="R801" s="3">
        <v>685</v>
      </c>
      <c r="S801" s="3">
        <v>700</v>
      </c>
      <c r="T801" s="75">
        <v>686</v>
      </c>
      <c r="U801" s="74">
        <f t="shared" si="339"/>
        <v>700</v>
      </c>
      <c r="V801" s="42">
        <f t="shared" si="340"/>
        <v>0</v>
      </c>
      <c r="W801" s="68">
        <v>1027765</v>
      </c>
      <c r="X801" s="69">
        <v>820631</v>
      </c>
      <c r="Y801" s="8">
        <v>9.7181145240827368E-2</v>
      </c>
      <c r="Z801" s="37">
        <f t="shared" si="341"/>
        <v>7058.9825000000001</v>
      </c>
      <c r="AA801" s="65">
        <f t="shared" si="342"/>
        <v>0</v>
      </c>
      <c r="AB801" s="34">
        <f t="shared" si="343"/>
        <v>0.43202299999999999</v>
      </c>
      <c r="AC801" s="34" t="str">
        <f t="shared" si="344"/>
        <v/>
      </c>
      <c r="AD801" s="65" t="str">
        <f t="shared" si="345"/>
        <v/>
      </c>
      <c r="AE801" s="65">
        <f t="shared" si="346"/>
        <v>652.95399999999995</v>
      </c>
      <c r="AF801" s="65">
        <f t="shared" si="347"/>
        <v>630</v>
      </c>
      <c r="AG801" s="65">
        <f t="shared" si="363"/>
        <v>0</v>
      </c>
      <c r="AH801" s="34" t="str">
        <f t="shared" si="348"/>
        <v/>
      </c>
      <c r="AI801" s="34" t="str">
        <f t="shared" si="349"/>
        <v/>
      </c>
      <c r="AJ801" s="65" t="str">
        <f t="shared" si="350"/>
        <v/>
      </c>
      <c r="AK801" s="37" t="str">
        <f t="shared" si="351"/>
        <v/>
      </c>
      <c r="AL801" s="14">
        <f t="shared" si="352"/>
        <v>630</v>
      </c>
      <c r="AM801" s="42">
        <f t="shared" si="353"/>
        <v>702.8</v>
      </c>
      <c r="AN801" s="60">
        <f t="shared" si="354"/>
        <v>91515</v>
      </c>
      <c r="AO801" s="43">
        <f t="shared" si="355"/>
        <v>4.6442910472681925E-2</v>
      </c>
      <c r="AP801" s="66">
        <f t="shared" si="356"/>
        <v>25.218500386666285</v>
      </c>
      <c r="AQ801" s="18">
        <v>0</v>
      </c>
      <c r="AR801" s="66">
        <f t="shared" si="357"/>
        <v>90997</v>
      </c>
      <c r="AS801" s="38">
        <f t="shared" si="358"/>
        <v>7620</v>
      </c>
      <c r="AT801" s="38">
        <f t="shared" si="359"/>
        <v>41031.550000000003</v>
      </c>
      <c r="AU801" s="66">
        <f t="shared" si="360"/>
        <v>83352</v>
      </c>
      <c r="AV801" s="20">
        <f t="shared" si="361"/>
        <v>90997</v>
      </c>
      <c r="AX801" s="65">
        <f t="shared" si="362"/>
        <v>1</v>
      </c>
    </row>
    <row r="802" spans="1:50" ht="15" customHeight="1">
      <c r="A802" s="2">
        <v>82</v>
      </c>
      <c r="B802" s="2">
        <v>1500</v>
      </c>
      <c r="C802" s="1" t="s">
        <v>742</v>
      </c>
      <c r="D802" s="35">
        <v>801740</v>
      </c>
      <c r="E802" s="66">
        <v>0</v>
      </c>
      <c r="F802" s="7">
        <v>18225</v>
      </c>
      <c r="G802" s="66">
        <v>19915</v>
      </c>
      <c r="H802" s="63">
        <v>2.5409999999999999</v>
      </c>
      <c r="I802" s="65">
        <v>9749</v>
      </c>
      <c r="J802" s="73">
        <f t="shared" si="337"/>
        <v>0.48949999999999999</v>
      </c>
      <c r="K802" s="65">
        <v>1807</v>
      </c>
      <c r="L802" s="65">
        <v>7766</v>
      </c>
      <c r="M802" s="61">
        <v>1257</v>
      </c>
      <c r="N802" s="41">
        <f t="shared" si="336"/>
        <v>23.2681</v>
      </c>
      <c r="O802" s="41">
        <f t="shared" si="338"/>
        <v>16.1859</v>
      </c>
      <c r="P802" s="3">
        <v>10191</v>
      </c>
      <c r="Q802" s="3">
        <v>12290</v>
      </c>
      <c r="R802" s="3">
        <v>13882</v>
      </c>
      <c r="S802" s="3">
        <v>15143</v>
      </c>
      <c r="T802" s="74">
        <v>18225</v>
      </c>
      <c r="U802" s="74">
        <f t="shared" si="339"/>
        <v>18225</v>
      </c>
      <c r="V802" s="42">
        <f t="shared" si="340"/>
        <v>0</v>
      </c>
      <c r="W802" s="68">
        <v>26886719</v>
      </c>
      <c r="X802" s="69">
        <v>13729578</v>
      </c>
      <c r="Y802" s="8">
        <v>7.9847443308617647</v>
      </c>
      <c r="Z802" s="37">
        <f t="shared" si="341"/>
        <v>2282.4776000000002</v>
      </c>
      <c r="AA802" s="65">
        <f t="shared" si="342"/>
        <v>0</v>
      </c>
      <c r="AB802" s="34">
        <f t="shared" si="343"/>
        <v>0.43202299999999999</v>
      </c>
      <c r="AC802" s="34" t="str">
        <f t="shared" si="344"/>
        <v/>
      </c>
      <c r="AD802" s="65" t="str">
        <f t="shared" si="345"/>
        <v/>
      </c>
      <c r="AE802" s="65" t="str">
        <f t="shared" si="346"/>
        <v/>
      </c>
      <c r="AF802" s="65" t="str">
        <f t="shared" si="347"/>
        <v/>
      </c>
      <c r="AG802" s="65">
        <f t="shared" si="363"/>
        <v>0</v>
      </c>
      <c r="AH802" s="34">
        <f t="shared" si="348"/>
        <v>583.57997899499992</v>
      </c>
      <c r="AI802" s="34" t="str">
        <f t="shared" si="349"/>
        <v/>
      </c>
      <c r="AJ802" s="65" t="str">
        <f t="shared" si="350"/>
        <v/>
      </c>
      <c r="AK802" s="37" t="str">
        <f t="shared" si="351"/>
        <v/>
      </c>
      <c r="AL802" s="14">
        <f t="shared" si="352"/>
        <v>583.58000000000004</v>
      </c>
      <c r="AM802" s="42">
        <f t="shared" si="353"/>
        <v>651.01</v>
      </c>
      <c r="AN802" s="60">
        <f t="shared" si="354"/>
        <v>1349183</v>
      </c>
      <c r="AO802" s="43">
        <f t="shared" si="355"/>
        <v>4.6442910472681925E-2</v>
      </c>
      <c r="AP802" s="66">
        <f t="shared" si="356"/>
        <v>25424.84623789641</v>
      </c>
      <c r="AQ802" s="18">
        <v>0</v>
      </c>
      <c r="AR802" s="66">
        <f t="shared" si="357"/>
        <v>827165</v>
      </c>
      <c r="AS802" s="38">
        <f t="shared" si="358"/>
        <v>199150</v>
      </c>
      <c r="AT802" s="38">
        <f t="shared" si="359"/>
        <v>686478.9</v>
      </c>
      <c r="AU802" s="66">
        <f t="shared" si="360"/>
        <v>602590</v>
      </c>
      <c r="AV802" s="20">
        <f t="shared" si="361"/>
        <v>827165</v>
      </c>
      <c r="AX802" s="65">
        <f t="shared" si="362"/>
        <v>1</v>
      </c>
    </row>
    <row r="803" spans="1:50" ht="15" customHeight="1">
      <c r="A803" s="2">
        <v>82</v>
      </c>
      <c r="B803" s="2">
        <v>1600</v>
      </c>
      <c r="C803" s="1" t="s">
        <v>824</v>
      </c>
      <c r="D803" s="35">
        <v>83911</v>
      </c>
      <c r="E803" s="66">
        <v>0</v>
      </c>
      <c r="F803" s="7">
        <v>507</v>
      </c>
      <c r="G803" s="66">
        <v>542</v>
      </c>
      <c r="H803" s="63">
        <v>2.4089999999999998</v>
      </c>
      <c r="I803" s="65">
        <v>196</v>
      </c>
      <c r="J803" s="73">
        <f t="shared" si="337"/>
        <v>0.36159999999999998</v>
      </c>
      <c r="K803" s="65">
        <v>72</v>
      </c>
      <c r="L803" s="65">
        <v>176</v>
      </c>
      <c r="M803" s="61">
        <v>32</v>
      </c>
      <c r="N803" s="41">
        <f t="shared" si="336"/>
        <v>40.909099999999995</v>
      </c>
      <c r="O803" s="41">
        <f t="shared" si="338"/>
        <v>18.181799999999999</v>
      </c>
      <c r="P803" s="3">
        <v>697</v>
      </c>
      <c r="Q803" s="3">
        <v>654</v>
      </c>
      <c r="R803" s="3">
        <v>584</v>
      </c>
      <c r="S803" s="3">
        <v>549</v>
      </c>
      <c r="T803" s="75">
        <v>507</v>
      </c>
      <c r="U803" s="74">
        <f t="shared" si="339"/>
        <v>697</v>
      </c>
      <c r="V803" s="42">
        <f t="shared" si="340"/>
        <v>22.24</v>
      </c>
      <c r="W803" s="68">
        <v>589451</v>
      </c>
      <c r="X803" s="69">
        <v>266904</v>
      </c>
      <c r="Y803" s="8">
        <v>0.12873341498107327</v>
      </c>
      <c r="Z803" s="37">
        <f t="shared" si="341"/>
        <v>3938.3714</v>
      </c>
      <c r="AA803" s="65">
        <f t="shared" si="342"/>
        <v>0</v>
      </c>
      <c r="AB803" s="34">
        <f t="shared" si="343"/>
        <v>0.43202299999999999</v>
      </c>
      <c r="AC803" s="34" t="str">
        <f t="shared" si="344"/>
        <v/>
      </c>
      <c r="AD803" s="65" t="str">
        <f t="shared" si="345"/>
        <v/>
      </c>
      <c r="AE803" s="65">
        <f t="shared" si="346"/>
        <v>572.21399999999994</v>
      </c>
      <c r="AF803" s="65">
        <f t="shared" si="347"/>
        <v>572.21399999999994</v>
      </c>
      <c r="AG803" s="65">
        <f t="shared" si="363"/>
        <v>0</v>
      </c>
      <c r="AH803" s="34" t="str">
        <f t="shared" si="348"/>
        <v/>
      </c>
      <c r="AI803" s="34" t="str">
        <f t="shared" si="349"/>
        <v/>
      </c>
      <c r="AJ803" s="65" t="str">
        <f t="shared" si="350"/>
        <v/>
      </c>
      <c r="AK803" s="37" t="str">
        <f t="shared" si="351"/>
        <v/>
      </c>
      <c r="AL803" s="14">
        <f t="shared" si="352"/>
        <v>572.21</v>
      </c>
      <c r="AM803" s="42">
        <f t="shared" si="353"/>
        <v>638.33000000000004</v>
      </c>
      <c r="AN803" s="60">
        <f t="shared" si="354"/>
        <v>91318</v>
      </c>
      <c r="AO803" s="43">
        <f t="shared" si="355"/>
        <v>4.6442910472681925E-2</v>
      </c>
      <c r="AP803" s="66">
        <f t="shared" si="356"/>
        <v>344.002637871155</v>
      </c>
      <c r="AQ803" s="18">
        <v>0</v>
      </c>
      <c r="AR803" s="66">
        <f t="shared" si="357"/>
        <v>84255</v>
      </c>
      <c r="AS803" s="38">
        <f t="shared" si="358"/>
        <v>5420</v>
      </c>
      <c r="AT803" s="38">
        <f t="shared" si="359"/>
        <v>13345.2</v>
      </c>
      <c r="AU803" s="66">
        <f t="shared" si="360"/>
        <v>78491</v>
      </c>
      <c r="AV803" s="20">
        <f t="shared" si="361"/>
        <v>84255</v>
      </c>
      <c r="AX803" s="65">
        <f t="shared" si="362"/>
        <v>1</v>
      </c>
    </row>
    <row r="804" spans="1:50" ht="15" customHeight="1">
      <c r="A804" s="2">
        <v>82</v>
      </c>
      <c r="B804" s="2">
        <v>1700</v>
      </c>
      <c r="C804" s="1" t="s">
        <v>582</v>
      </c>
      <c r="D804" s="35">
        <v>0</v>
      </c>
      <c r="E804" s="66">
        <v>0</v>
      </c>
      <c r="F804" s="7">
        <v>4339</v>
      </c>
      <c r="G804" s="66">
        <v>4801</v>
      </c>
      <c r="H804" s="63">
        <v>1.8939999999999999</v>
      </c>
      <c r="I804" s="65">
        <v>4780</v>
      </c>
      <c r="J804" s="73">
        <f t="shared" si="337"/>
        <v>0.99560000000000004</v>
      </c>
      <c r="K804" s="65">
        <v>104</v>
      </c>
      <c r="L804" s="65">
        <v>1952</v>
      </c>
      <c r="M804" s="61">
        <v>319</v>
      </c>
      <c r="N804" s="41">
        <f t="shared" si="336"/>
        <v>5.3278999999999996</v>
      </c>
      <c r="O804" s="41">
        <f t="shared" si="338"/>
        <v>16.342200000000002</v>
      </c>
      <c r="P804" s="3">
        <v>1238</v>
      </c>
      <c r="Q804" s="3">
        <v>2591</v>
      </c>
      <c r="R804" s="3">
        <v>3486</v>
      </c>
      <c r="S804" s="3">
        <v>3957</v>
      </c>
      <c r="T804" s="74">
        <v>4339</v>
      </c>
      <c r="U804" s="74">
        <f t="shared" si="339"/>
        <v>4339</v>
      </c>
      <c r="V804" s="42">
        <f t="shared" si="340"/>
        <v>0</v>
      </c>
      <c r="W804" s="68">
        <v>10275791</v>
      </c>
      <c r="X804" s="69">
        <v>5090214</v>
      </c>
      <c r="Y804" s="8">
        <v>3.0301823792233789</v>
      </c>
      <c r="Z804" s="37">
        <f t="shared" si="341"/>
        <v>1431.9269999999999</v>
      </c>
      <c r="AA804" s="65">
        <f t="shared" si="342"/>
        <v>0</v>
      </c>
      <c r="AB804" s="34">
        <f t="shared" si="343"/>
        <v>0.43202299999999999</v>
      </c>
      <c r="AC804" s="34" t="str">
        <f t="shared" si="344"/>
        <v/>
      </c>
      <c r="AD804" s="65" t="str">
        <f t="shared" si="345"/>
        <v/>
      </c>
      <c r="AE804" s="65" t="str">
        <f t="shared" si="346"/>
        <v/>
      </c>
      <c r="AF804" s="65" t="str">
        <f t="shared" si="347"/>
        <v/>
      </c>
      <c r="AG804" s="65">
        <f t="shared" si="363"/>
        <v>572.19564840999999</v>
      </c>
      <c r="AH804" s="34" t="str">
        <f t="shared" si="348"/>
        <v/>
      </c>
      <c r="AI804" s="34" t="str">
        <f t="shared" si="349"/>
        <v/>
      </c>
      <c r="AJ804" s="65" t="str">
        <f t="shared" si="350"/>
        <v/>
      </c>
      <c r="AK804" s="37" t="str">
        <f t="shared" si="351"/>
        <v/>
      </c>
      <c r="AL804" s="14">
        <f t="shared" si="352"/>
        <v>572.20000000000005</v>
      </c>
      <c r="AM804" s="42">
        <f t="shared" si="353"/>
        <v>638.32000000000005</v>
      </c>
      <c r="AN804" s="60">
        <f t="shared" si="354"/>
        <v>0</v>
      </c>
      <c r="AO804" s="43">
        <f t="shared" si="355"/>
        <v>4.6442910472681925E-2</v>
      </c>
      <c r="AP804" s="66">
        <f t="shared" si="356"/>
        <v>0</v>
      </c>
      <c r="AQ804" s="18">
        <v>0</v>
      </c>
      <c r="AR804" s="66">
        <f t="shared" si="357"/>
        <v>0</v>
      </c>
      <c r="AS804" s="38">
        <f t="shared" si="358"/>
        <v>48010</v>
      </c>
      <c r="AT804" s="38">
        <f t="shared" si="359"/>
        <v>254510.7</v>
      </c>
      <c r="AU804" s="66">
        <f t="shared" si="360"/>
        <v>-48010</v>
      </c>
      <c r="AV804" s="20">
        <f t="shared" si="361"/>
        <v>0</v>
      </c>
      <c r="AX804" s="65">
        <f t="shared" si="362"/>
        <v>0</v>
      </c>
    </row>
    <row r="805" spans="1:50" ht="15" customHeight="1">
      <c r="A805" s="2">
        <v>82</v>
      </c>
      <c r="B805" s="2">
        <v>1800</v>
      </c>
      <c r="C805" s="1" t="s">
        <v>727</v>
      </c>
      <c r="D805" s="35">
        <v>0</v>
      </c>
      <c r="E805" s="66">
        <v>0</v>
      </c>
      <c r="F805" s="7">
        <v>368</v>
      </c>
      <c r="G805" s="66">
        <v>368</v>
      </c>
      <c r="H805" s="63">
        <v>2.4860000000000002</v>
      </c>
      <c r="I805" s="65"/>
      <c r="J805" s="73">
        <f t="shared" si="337"/>
        <v>0</v>
      </c>
      <c r="K805" s="65">
        <v>41</v>
      </c>
      <c r="L805" s="65">
        <v>171</v>
      </c>
      <c r="M805" s="61">
        <v>58</v>
      </c>
      <c r="N805" s="41">
        <f t="shared" si="336"/>
        <v>23.976600000000001</v>
      </c>
      <c r="O805" s="41">
        <f t="shared" si="338"/>
        <v>33.918100000000003</v>
      </c>
      <c r="P805" s="3">
        <v>319</v>
      </c>
      <c r="Q805" s="3">
        <v>348</v>
      </c>
      <c r="R805" s="3">
        <v>339</v>
      </c>
      <c r="S805" s="3">
        <v>344</v>
      </c>
      <c r="T805" s="75">
        <v>368</v>
      </c>
      <c r="U805" s="74">
        <f t="shared" si="339"/>
        <v>368</v>
      </c>
      <c r="V805" s="42">
        <f t="shared" si="340"/>
        <v>0</v>
      </c>
      <c r="W805" s="68">
        <v>788156</v>
      </c>
      <c r="X805" s="69">
        <v>196442</v>
      </c>
      <c r="Y805" s="8">
        <v>0.38970450828343606</v>
      </c>
      <c r="Z805" s="37">
        <f t="shared" si="341"/>
        <v>944.30520000000001</v>
      </c>
      <c r="AA805" s="65">
        <f t="shared" si="342"/>
        <v>0</v>
      </c>
      <c r="AB805" s="34">
        <f t="shared" si="343"/>
        <v>0.43202299999999999</v>
      </c>
      <c r="AC805" s="34" t="str">
        <f t="shared" si="344"/>
        <v/>
      </c>
      <c r="AD805" s="65" t="str">
        <f t="shared" si="345"/>
        <v/>
      </c>
      <c r="AE805" s="65">
        <f t="shared" si="346"/>
        <v>508.35599999999999</v>
      </c>
      <c r="AF805" s="65">
        <f t="shared" si="347"/>
        <v>508.35599999999999</v>
      </c>
      <c r="AG805" s="65">
        <f t="shared" si="363"/>
        <v>0</v>
      </c>
      <c r="AH805" s="34" t="str">
        <f t="shared" si="348"/>
        <v/>
      </c>
      <c r="AI805" s="34" t="str">
        <f t="shared" si="349"/>
        <v/>
      </c>
      <c r="AJ805" s="65" t="str">
        <f t="shared" si="350"/>
        <v/>
      </c>
      <c r="AK805" s="37" t="str">
        <f t="shared" si="351"/>
        <v/>
      </c>
      <c r="AL805" s="14">
        <f t="shared" si="352"/>
        <v>508.36</v>
      </c>
      <c r="AM805" s="42">
        <f t="shared" si="353"/>
        <v>567.1</v>
      </c>
      <c r="AN805" s="60">
        <f t="shared" si="354"/>
        <v>0</v>
      </c>
      <c r="AO805" s="43">
        <f t="shared" si="355"/>
        <v>4.6442910472681925E-2</v>
      </c>
      <c r="AP805" s="66">
        <f t="shared" si="356"/>
        <v>0</v>
      </c>
      <c r="AQ805" s="18">
        <v>0</v>
      </c>
      <c r="AR805" s="66">
        <f t="shared" si="357"/>
        <v>0</v>
      </c>
      <c r="AS805" s="38">
        <f t="shared" si="358"/>
        <v>3680</v>
      </c>
      <c r="AT805" s="38">
        <f t="shared" si="359"/>
        <v>9822.1</v>
      </c>
      <c r="AU805" s="66">
        <f t="shared" si="360"/>
        <v>-3680</v>
      </c>
      <c r="AV805" s="20">
        <f t="shared" si="361"/>
        <v>0</v>
      </c>
      <c r="AX805" s="65">
        <f t="shared" si="362"/>
        <v>0</v>
      </c>
    </row>
    <row r="806" spans="1:50" ht="15" customHeight="1">
      <c r="A806" s="2">
        <v>82</v>
      </c>
      <c r="B806" s="2">
        <v>1900</v>
      </c>
      <c r="C806" s="1" t="s">
        <v>433</v>
      </c>
      <c r="D806" s="35">
        <v>56472</v>
      </c>
      <c r="E806" s="66">
        <v>0</v>
      </c>
      <c r="F806" s="7">
        <v>1796</v>
      </c>
      <c r="G806" s="66">
        <v>1811</v>
      </c>
      <c r="H806" s="63">
        <v>2.6019999999999999</v>
      </c>
      <c r="I806" s="65">
        <v>285</v>
      </c>
      <c r="J806" s="73">
        <f t="shared" si="337"/>
        <v>0.15740000000000001</v>
      </c>
      <c r="K806" s="65">
        <v>98</v>
      </c>
      <c r="L806" s="65">
        <v>781</v>
      </c>
      <c r="M806" s="61">
        <v>168</v>
      </c>
      <c r="N806" s="41">
        <f t="shared" si="336"/>
        <v>12.548</v>
      </c>
      <c r="O806" s="41">
        <f t="shared" si="338"/>
        <v>21.510899999999999</v>
      </c>
      <c r="P806" s="3">
        <v>962</v>
      </c>
      <c r="Q806" s="3">
        <v>1812</v>
      </c>
      <c r="R806" s="3">
        <v>2000</v>
      </c>
      <c r="S806" s="3">
        <v>1917</v>
      </c>
      <c r="T806" s="74">
        <v>1796</v>
      </c>
      <c r="U806" s="74">
        <f t="shared" si="339"/>
        <v>2000</v>
      </c>
      <c r="V806" s="42">
        <f t="shared" si="340"/>
        <v>9.4499999999999993</v>
      </c>
      <c r="W806" s="68">
        <v>2810473</v>
      </c>
      <c r="X806" s="69">
        <v>890091</v>
      </c>
      <c r="Y806" s="8">
        <v>2.9289904045887472</v>
      </c>
      <c r="Z806" s="37">
        <f t="shared" si="341"/>
        <v>613.18060000000003</v>
      </c>
      <c r="AA806" s="65">
        <f t="shared" si="342"/>
        <v>0</v>
      </c>
      <c r="AB806" s="34">
        <f t="shared" si="343"/>
        <v>0.43202299999999999</v>
      </c>
      <c r="AC806" s="34" t="str">
        <f t="shared" si="344"/>
        <v/>
      </c>
      <c r="AD806" s="65" t="str">
        <f t="shared" si="345"/>
        <v/>
      </c>
      <c r="AE806" s="65">
        <f t="shared" si="346"/>
        <v>1037.9369999999999</v>
      </c>
      <c r="AF806" s="65">
        <f t="shared" si="347"/>
        <v>630</v>
      </c>
      <c r="AG806" s="65">
        <f t="shared" si="363"/>
        <v>0</v>
      </c>
      <c r="AH806" s="34" t="str">
        <f t="shared" si="348"/>
        <v/>
      </c>
      <c r="AI806" s="34" t="str">
        <f t="shared" si="349"/>
        <v/>
      </c>
      <c r="AJ806" s="65" t="str">
        <f t="shared" si="350"/>
        <v/>
      </c>
      <c r="AK806" s="37" t="str">
        <f t="shared" si="351"/>
        <v/>
      </c>
      <c r="AL806" s="14">
        <f t="shared" si="352"/>
        <v>630</v>
      </c>
      <c r="AM806" s="42">
        <f t="shared" si="353"/>
        <v>702.8</v>
      </c>
      <c r="AN806" s="60">
        <f t="shared" si="354"/>
        <v>58582</v>
      </c>
      <c r="AO806" s="43">
        <f t="shared" si="355"/>
        <v>4.6442910472681925E-2</v>
      </c>
      <c r="AP806" s="66">
        <f t="shared" si="356"/>
        <v>97.994541097358862</v>
      </c>
      <c r="AQ806" s="18">
        <v>0</v>
      </c>
      <c r="AR806" s="66">
        <f t="shared" si="357"/>
        <v>56570</v>
      </c>
      <c r="AS806" s="38">
        <f t="shared" si="358"/>
        <v>18110</v>
      </c>
      <c r="AT806" s="38">
        <f t="shared" si="359"/>
        <v>44504.55</v>
      </c>
      <c r="AU806" s="66">
        <f t="shared" si="360"/>
        <v>38362</v>
      </c>
      <c r="AV806" s="20">
        <f t="shared" si="361"/>
        <v>56570</v>
      </c>
      <c r="AX806" s="65">
        <f t="shared" si="362"/>
        <v>1</v>
      </c>
    </row>
    <row r="807" spans="1:50" ht="15" customHeight="1">
      <c r="A807" s="2">
        <v>82</v>
      </c>
      <c r="B807" s="2">
        <v>2000</v>
      </c>
      <c r="C807" s="1" t="s">
        <v>430</v>
      </c>
      <c r="D807" s="35">
        <v>94599</v>
      </c>
      <c r="E807" s="66">
        <v>0</v>
      </c>
      <c r="F807" s="7">
        <v>1051</v>
      </c>
      <c r="G807" s="66">
        <v>1049</v>
      </c>
      <c r="H807" s="63">
        <v>2.3210000000000002</v>
      </c>
      <c r="I807" s="65">
        <v>141</v>
      </c>
      <c r="J807" s="73">
        <f t="shared" si="337"/>
        <v>0.13439999999999999</v>
      </c>
      <c r="K807" s="65">
        <v>96</v>
      </c>
      <c r="L807" s="65">
        <v>494</v>
      </c>
      <c r="M807" s="61">
        <v>181</v>
      </c>
      <c r="N807" s="41">
        <f t="shared" si="336"/>
        <v>19.433199999999999</v>
      </c>
      <c r="O807" s="41">
        <f t="shared" si="338"/>
        <v>36.639699999999998</v>
      </c>
      <c r="P807" s="3">
        <v>1111</v>
      </c>
      <c r="Q807" s="3">
        <v>1176</v>
      </c>
      <c r="R807" s="3">
        <v>1078</v>
      </c>
      <c r="S807" s="3">
        <v>1140</v>
      </c>
      <c r="T807" s="74">
        <v>1051</v>
      </c>
      <c r="U807" s="74">
        <f t="shared" si="339"/>
        <v>1176</v>
      </c>
      <c r="V807" s="42">
        <f t="shared" si="340"/>
        <v>10.8</v>
      </c>
      <c r="W807" s="68">
        <v>1357151</v>
      </c>
      <c r="X807" s="69">
        <v>534287</v>
      </c>
      <c r="Y807" s="8">
        <v>0.98461923375706761</v>
      </c>
      <c r="Z807" s="37">
        <f t="shared" si="341"/>
        <v>1067.4177</v>
      </c>
      <c r="AA807" s="65">
        <f t="shared" si="342"/>
        <v>0</v>
      </c>
      <c r="AB807" s="34">
        <f t="shared" si="343"/>
        <v>0.43202299999999999</v>
      </c>
      <c r="AC807" s="34" t="str">
        <f t="shared" si="344"/>
        <v/>
      </c>
      <c r="AD807" s="65" t="str">
        <f t="shared" si="345"/>
        <v/>
      </c>
      <c r="AE807" s="65">
        <f t="shared" si="346"/>
        <v>758.28300000000002</v>
      </c>
      <c r="AF807" s="65">
        <f t="shared" si="347"/>
        <v>630</v>
      </c>
      <c r="AG807" s="65">
        <f t="shared" si="363"/>
        <v>0</v>
      </c>
      <c r="AH807" s="34" t="str">
        <f t="shared" si="348"/>
        <v/>
      </c>
      <c r="AI807" s="34" t="str">
        <f t="shared" si="349"/>
        <v/>
      </c>
      <c r="AJ807" s="65" t="str">
        <f t="shared" si="350"/>
        <v/>
      </c>
      <c r="AK807" s="37" t="str">
        <f t="shared" si="351"/>
        <v/>
      </c>
      <c r="AL807" s="14">
        <f t="shared" si="352"/>
        <v>630</v>
      </c>
      <c r="AM807" s="42">
        <f t="shared" si="353"/>
        <v>702.8</v>
      </c>
      <c r="AN807" s="60">
        <f t="shared" si="354"/>
        <v>150917</v>
      </c>
      <c r="AO807" s="43">
        <f t="shared" si="355"/>
        <v>4.6442910472681925E-2</v>
      </c>
      <c r="AP807" s="66">
        <f t="shared" si="356"/>
        <v>2615.5718320005008</v>
      </c>
      <c r="AQ807" s="18">
        <v>0</v>
      </c>
      <c r="AR807" s="66">
        <f t="shared" si="357"/>
        <v>97215</v>
      </c>
      <c r="AS807" s="38">
        <f t="shared" si="358"/>
        <v>10490</v>
      </c>
      <c r="AT807" s="38">
        <f t="shared" si="359"/>
        <v>26714.350000000002</v>
      </c>
      <c r="AU807" s="66">
        <f t="shared" si="360"/>
        <v>84109</v>
      </c>
      <c r="AV807" s="20">
        <f t="shared" si="361"/>
        <v>97215</v>
      </c>
      <c r="AX807" s="65">
        <f t="shared" si="362"/>
        <v>1</v>
      </c>
    </row>
    <row r="808" spans="1:50" ht="15" customHeight="1">
      <c r="A808" s="2">
        <v>82</v>
      </c>
      <c r="B808" s="2">
        <v>2100</v>
      </c>
      <c r="C808" s="1" t="s">
        <v>621</v>
      </c>
      <c r="D808" s="35">
        <v>1</v>
      </c>
      <c r="E808" s="66">
        <v>0</v>
      </c>
      <c r="F808" s="7">
        <v>408</v>
      </c>
      <c r="G808" s="66">
        <v>414</v>
      </c>
      <c r="H808" s="63">
        <v>2.8159999999999998</v>
      </c>
      <c r="I808" s="65">
        <v>70</v>
      </c>
      <c r="J808" s="73">
        <f t="shared" si="337"/>
        <v>0.1691</v>
      </c>
      <c r="K808" s="65">
        <v>7</v>
      </c>
      <c r="L808" s="65">
        <v>185</v>
      </c>
      <c r="M808" s="61">
        <v>34</v>
      </c>
      <c r="N808" s="41">
        <f t="shared" si="336"/>
        <v>3.7837999999999998</v>
      </c>
      <c r="O808" s="41">
        <f t="shared" si="338"/>
        <v>18.378399999999999</v>
      </c>
      <c r="P808" s="3">
        <v>138</v>
      </c>
      <c r="Q808" s="3">
        <v>267</v>
      </c>
      <c r="R808" s="3">
        <v>436</v>
      </c>
      <c r="S808" s="3">
        <v>421</v>
      </c>
      <c r="T808" s="75">
        <v>408</v>
      </c>
      <c r="U808" s="74">
        <f t="shared" si="339"/>
        <v>436</v>
      </c>
      <c r="V808" s="42">
        <f t="shared" si="340"/>
        <v>5.05</v>
      </c>
      <c r="W808" s="68">
        <v>636465</v>
      </c>
      <c r="X808" s="69">
        <v>59997</v>
      </c>
      <c r="Y808" s="8">
        <v>0.95058316872510606</v>
      </c>
      <c r="Z808" s="37">
        <f t="shared" si="341"/>
        <v>429.21019999999999</v>
      </c>
      <c r="AA808" s="65">
        <f t="shared" si="342"/>
        <v>0</v>
      </c>
      <c r="AB808" s="34">
        <f t="shared" si="343"/>
        <v>0.43202299999999999</v>
      </c>
      <c r="AC808" s="34" t="str">
        <f t="shared" si="344"/>
        <v/>
      </c>
      <c r="AD808" s="65" t="str">
        <f t="shared" si="345"/>
        <v/>
      </c>
      <c r="AE808" s="65">
        <f t="shared" si="346"/>
        <v>525.23800000000006</v>
      </c>
      <c r="AF808" s="65">
        <f t="shared" si="347"/>
        <v>525.23800000000006</v>
      </c>
      <c r="AG808" s="65">
        <f t="shared" si="363"/>
        <v>0</v>
      </c>
      <c r="AH808" s="34" t="str">
        <f t="shared" si="348"/>
        <v/>
      </c>
      <c r="AI808" s="34" t="str">
        <f t="shared" si="349"/>
        <v/>
      </c>
      <c r="AJ808" s="65" t="str">
        <f t="shared" si="350"/>
        <v/>
      </c>
      <c r="AK808" s="37" t="str">
        <f t="shared" si="351"/>
        <v/>
      </c>
      <c r="AL808" s="14">
        <f t="shared" si="352"/>
        <v>525.24</v>
      </c>
      <c r="AM808" s="42">
        <f t="shared" si="353"/>
        <v>585.92999999999995</v>
      </c>
      <c r="AN808" s="60">
        <f t="shared" si="354"/>
        <v>0</v>
      </c>
      <c r="AO808" s="43">
        <f t="shared" si="355"/>
        <v>4.6442910472681925E-2</v>
      </c>
      <c r="AP808" s="66">
        <f t="shared" si="356"/>
        <v>-4.6442910472681925E-2</v>
      </c>
      <c r="AQ808" s="18">
        <v>0</v>
      </c>
      <c r="AR808" s="66">
        <f t="shared" si="357"/>
        <v>0</v>
      </c>
      <c r="AS808" s="38">
        <f t="shared" si="358"/>
        <v>4140</v>
      </c>
      <c r="AT808" s="38">
        <f t="shared" si="359"/>
        <v>2999.8500000000004</v>
      </c>
      <c r="AU808" s="66">
        <f t="shared" si="360"/>
        <v>-2999</v>
      </c>
      <c r="AV808" s="20">
        <f t="shared" si="361"/>
        <v>0</v>
      </c>
      <c r="AX808" s="65">
        <f t="shared" si="362"/>
        <v>0</v>
      </c>
    </row>
    <row r="809" spans="1:50" ht="15" customHeight="1">
      <c r="A809" s="2">
        <v>82</v>
      </c>
      <c r="B809" s="2">
        <v>2200</v>
      </c>
      <c r="C809" s="1" t="s">
        <v>170</v>
      </c>
      <c r="D809" s="35">
        <v>87494</v>
      </c>
      <c r="E809" s="66">
        <v>0</v>
      </c>
      <c r="F809" s="7">
        <v>34589</v>
      </c>
      <c r="G809" s="66">
        <v>37341</v>
      </c>
      <c r="H809" s="63">
        <v>2.9710000000000001</v>
      </c>
      <c r="I809" s="65">
        <v>8671</v>
      </c>
      <c r="J809" s="73">
        <f t="shared" si="337"/>
        <v>0.23219999999999999</v>
      </c>
      <c r="K809" s="65">
        <v>205</v>
      </c>
      <c r="L809" s="65">
        <v>12527</v>
      </c>
      <c r="M809" s="61">
        <v>2746</v>
      </c>
      <c r="N809" s="41">
        <f t="shared" si="336"/>
        <v>1.6365000000000001</v>
      </c>
      <c r="O809" s="41">
        <f t="shared" si="338"/>
        <v>21.9207</v>
      </c>
      <c r="P809" s="3">
        <v>13419</v>
      </c>
      <c r="Q809" s="3">
        <v>18994</v>
      </c>
      <c r="R809" s="3">
        <v>22935</v>
      </c>
      <c r="S809" s="3">
        <v>30582</v>
      </c>
      <c r="T809" s="74">
        <v>34589</v>
      </c>
      <c r="U809" s="74">
        <f t="shared" si="339"/>
        <v>34589</v>
      </c>
      <c r="V809" s="42">
        <f t="shared" si="340"/>
        <v>0</v>
      </c>
      <c r="W809" s="68">
        <v>41695566</v>
      </c>
      <c r="X809" s="69">
        <v>15695122</v>
      </c>
      <c r="Y809" s="8">
        <v>37.486853993145914</v>
      </c>
      <c r="Z809" s="37">
        <f t="shared" si="341"/>
        <v>922.69680000000005</v>
      </c>
      <c r="AA809" s="65">
        <f t="shared" si="342"/>
        <v>0</v>
      </c>
      <c r="AB809" s="34">
        <f t="shared" si="343"/>
        <v>0.43202299999999999</v>
      </c>
      <c r="AC809" s="34" t="str">
        <f t="shared" si="344"/>
        <v/>
      </c>
      <c r="AD809" s="65" t="str">
        <f t="shared" si="345"/>
        <v/>
      </c>
      <c r="AE809" s="65" t="str">
        <f t="shared" si="346"/>
        <v/>
      </c>
      <c r="AF809" s="65" t="str">
        <f t="shared" si="347"/>
        <v/>
      </c>
      <c r="AG809" s="65">
        <f t="shared" si="363"/>
        <v>0</v>
      </c>
      <c r="AH809" s="34">
        <f t="shared" si="348"/>
        <v>423.37062940999994</v>
      </c>
      <c r="AI809" s="34" t="str">
        <f t="shared" si="349"/>
        <v/>
      </c>
      <c r="AJ809" s="65" t="str">
        <f t="shared" si="350"/>
        <v/>
      </c>
      <c r="AK809" s="37" t="str">
        <f t="shared" si="351"/>
        <v/>
      </c>
      <c r="AL809" s="14">
        <f t="shared" si="352"/>
        <v>423.37</v>
      </c>
      <c r="AM809" s="42">
        <f t="shared" si="353"/>
        <v>472.29</v>
      </c>
      <c r="AN809" s="60">
        <f t="shared" si="354"/>
        <v>0</v>
      </c>
      <c r="AO809" s="43">
        <f t="shared" si="355"/>
        <v>4.6442910472681925E-2</v>
      </c>
      <c r="AP809" s="66">
        <f t="shared" si="356"/>
        <v>-4063.4760088968324</v>
      </c>
      <c r="AQ809" s="18">
        <v>0</v>
      </c>
      <c r="AR809" s="66">
        <f t="shared" si="357"/>
        <v>0</v>
      </c>
      <c r="AS809" s="38">
        <f t="shared" si="358"/>
        <v>373410</v>
      </c>
      <c r="AT809" s="38">
        <f t="shared" si="359"/>
        <v>784756.10000000009</v>
      </c>
      <c r="AU809" s="66">
        <f t="shared" si="360"/>
        <v>-285916</v>
      </c>
      <c r="AV809" s="20">
        <f t="shared" si="361"/>
        <v>0</v>
      </c>
      <c r="AX809" s="65">
        <f t="shared" si="362"/>
        <v>0</v>
      </c>
    </row>
    <row r="810" spans="1:50" ht="15" customHeight="1">
      <c r="A810" s="2">
        <v>82</v>
      </c>
      <c r="B810" s="2">
        <v>2500</v>
      </c>
      <c r="C810" s="1" t="s">
        <v>840</v>
      </c>
      <c r="D810" s="35">
        <v>0</v>
      </c>
      <c r="E810" s="66">
        <v>0</v>
      </c>
      <c r="F810" s="7">
        <v>61961</v>
      </c>
      <c r="G810" s="66">
        <v>70840</v>
      </c>
      <c r="H810" s="63">
        <v>2.7250000000000001</v>
      </c>
      <c r="I810" s="65">
        <v>25097</v>
      </c>
      <c r="J810" s="73">
        <f t="shared" si="337"/>
        <v>0.3543</v>
      </c>
      <c r="K810" s="65">
        <v>164</v>
      </c>
      <c r="L810" s="65">
        <v>25789</v>
      </c>
      <c r="M810" s="61">
        <v>1561</v>
      </c>
      <c r="N810" s="41">
        <f t="shared" si="336"/>
        <v>0.63590000000000002</v>
      </c>
      <c r="O810" s="41">
        <f t="shared" si="338"/>
        <v>6.0529999999999999</v>
      </c>
      <c r="P810" s="3">
        <v>6184</v>
      </c>
      <c r="Q810" s="3">
        <v>10297</v>
      </c>
      <c r="R810" s="3">
        <v>20075</v>
      </c>
      <c r="S810" s="3">
        <v>46463</v>
      </c>
      <c r="T810" s="74">
        <v>61961</v>
      </c>
      <c r="U810" s="74">
        <f t="shared" si="339"/>
        <v>61961</v>
      </c>
      <c r="V810" s="42">
        <f t="shared" si="340"/>
        <v>0</v>
      </c>
      <c r="W810" s="68">
        <v>111859803</v>
      </c>
      <c r="X810" s="69">
        <v>35503875</v>
      </c>
      <c r="Y810" s="8">
        <v>35.553207968531126</v>
      </c>
      <c r="Z810" s="37">
        <f t="shared" si="341"/>
        <v>1742.7682</v>
      </c>
      <c r="AA810" s="65">
        <f t="shared" si="342"/>
        <v>0</v>
      </c>
      <c r="AB810" s="34">
        <f t="shared" si="343"/>
        <v>0.43202299999999999</v>
      </c>
      <c r="AC810" s="34" t="str">
        <f t="shared" si="344"/>
        <v/>
      </c>
      <c r="AD810" s="65" t="str">
        <f t="shared" si="345"/>
        <v/>
      </c>
      <c r="AE810" s="65" t="str">
        <f t="shared" si="346"/>
        <v/>
      </c>
      <c r="AF810" s="65" t="str">
        <f t="shared" si="347"/>
        <v/>
      </c>
      <c r="AG810" s="65">
        <f t="shared" si="363"/>
        <v>0</v>
      </c>
      <c r="AH810" s="34">
        <f t="shared" si="348"/>
        <v>430.52720372499994</v>
      </c>
      <c r="AI810" s="34" t="str">
        <f t="shared" si="349"/>
        <v/>
      </c>
      <c r="AJ810" s="65" t="str">
        <f t="shared" si="350"/>
        <v/>
      </c>
      <c r="AK810" s="37" t="str">
        <f t="shared" si="351"/>
        <v/>
      </c>
      <c r="AL810" s="14">
        <f t="shared" si="352"/>
        <v>430.53</v>
      </c>
      <c r="AM810" s="42">
        <f t="shared" si="353"/>
        <v>480.28</v>
      </c>
      <c r="AN810" s="60">
        <f t="shared" si="354"/>
        <v>0</v>
      </c>
      <c r="AO810" s="43">
        <f t="shared" si="355"/>
        <v>4.6442910472681925E-2</v>
      </c>
      <c r="AP810" s="66">
        <f t="shared" si="356"/>
        <v>0</v>
      </c>
      <c r="AQ810" s="18">
        <v>0</v>
      </c>
      <c r="AR810" s="66">
        <f t="shared" si="357"/>
        <v>0</v>
      </c>
      <c r="AS810" s="38">
        <f t="shared" si="358"/>
        <v>708400</v>
      </c>
      <c r="AT810" s="38">
        <f t="shared" si="359"/>
        <v>1775193.75</v>
      </c>
      <c r="AU810" s="66">
        <f t="shared" si="360"/>
        <v>-708400</v>
      </c>
      <c r="AV810" s="20">
        <f t="shared" si="361"/>
        <v>0</v>
      </c>
      <c r="AX810" s="65">
        <f t="shared" si="362"/>
        <v>0</v>
      </c>
    </row>
    <row r="811" spans="1:50" ht="15" customHeight="1">
      <c r="A811" s="2">
        <v>82</v>
      </c>
      <c r="B811" s="2">
        <v>2600</v>
      </c>
      <c r="C811" s="1" t="s">
        <v>583</v>
      </c>
      <c r="D811" s="35">
        <v>236992</v>
      </c>
      <c r="E811" s="66">
        <v>0</v>
      </c>
      <c r="F811" s="7">
        <v>27378</v>
      </c>
      <c r="G811" s="66">
        <v>28315</v>
      </c>
      <c r="H811" s="63">
        <v>2.484</v>
      </c>
      <c r="I811" s="65">
        <v>11621</v>
      </c>
      <c r="J811" s="73">
        <f t="shared" si="337"/>
        <v>0.41039999999999999</v>
      </c>
      <c r="K811" s="65">
        <v>328</v>
      </c>
      <c r="L811" s="65">
        <v>11661</v>
      </c>
      <c r="M811" s="61">
        <v>1587</v>
      </c>
      <c r="N811" s="41">
        <f t="shared" si="336"/>
        <v>2.8128000000000002</v>
      </c>
      <c r="O811" s="41">
        <f t="shared" si="338"/>
        <v>13.609499999999999</v>
      </c>
      <c r="P811" s="3">
        <v>7795</v>
      </c>
      <c r="Q811" s="3">
        <v>12123</v>
      </c>
      <c r="R811" s="3">
        <v>18374</v>
      </c>
      <c r="S811" s="3">
        <v>26653</v>
      </c>
      <c r="T811" s="74">
        <v>27378</v>
      </c>
      <c r="U811" s="74">
        <f t="shared" si="339"/>
        <v>27378</v>
      </c>
      <c r="V811" s="42">
        <f t="shared" si="340"/>
        <v>0</v>
      </c>
      <c r="W811" s="68">
        <v>31680628</v>
      </c>
      <c r="X811" s="69">
        <v>12245260</v>
      </c>
      <c r="Y811" s="8">
        <v>11.288082415825865</v>
      </c>
      <c r="Z811" s="37">
        <f t="shared" si="341"/>
        <v>2425.3897999999999</v>
      </c>
      <c r="AA811" s="65">
        <f t="shared" si="342"/>
        <v>0</v>
      </c>
      <c r="AB811" s="34">
        <f t="shared" si="343"/>
        <v>0.43202299999999999</v>
      </c>
      <c r="AC811" s="34" t="str">
        <f t="shared" si="344"/>
        <v/>
      </c>
      <c r="AD811" s="65" t="str">
        <f t="shared" si="345"/>
        <v/>
      </c>
      <c r="AE811" s="65" t="str">
        <f t="shared" si="346"/>
        <v/>
      </c>
      <c r="AF811" s="65" t="str">
        <f t="shared" si="347"/>
        <v/>
      </c>
      <c r="AG811" s="65">
        <f t="shared" si="363"/>
        <v>0</v>
      </c>
      <c r="AH811" s="34">
        <f t="shared" si="348"/>
        <v>458.35294354999996</v>
      </c>
      <c r="AI811" s="34" t="str">
        <f t="shared" si="349"/>
        <v/>
      </c>
      <c r="AJ811" s="65" t="str">
        <f t="shared" si="350"/>
        <v/>
      </c>
      <c r="AK811" s="37" t="str">
        <f t="shared" si="351"/>
        <v/>
      </c>
      <c r="AL811" s="14">
        <f t="shared" si="352"/>
        <v>458.35</v>
      </c>
      <c r="AM811" s="42">
        <f t="shared" si="353"/>
        <v>511.31</v>
      </c>
      <c r="AN811" s="60">
        <f t="shared" si="354"/>
        <v>790983</v>
      </c>
      <c r="AO811" s="43">
        <f t="shared" si="355"/>
        <v>4.6442910472681925E-2</v>
      </c>
      <c r="AP811" s="66">
        <f t="shared" si="356"/>
        <v>25728.954415671531</v>
      </c>
      <c r="AQ811" s="18">
        <v>0</v>
      </c>
      <c r="AR811" s="66">
        <f t="shared" si="357"/>
        <v>262721</v>
      </c>
      <c r="AS811" s="38">
        <f t="shared" si="358"/>
        <v>283150</v>
      </c>
      <c r="AT811" s="38">
        <f t="shared" si="359"/>
        <v>612263</v>
      </c>
      <c r="AU811" s="66">
        <f t="shared" si="360"/>
        <v>-46158</v>
      </c>
      <c r="AV811" s="20">
        <f t="shared" si="361"/>
        <v>262721</v>
      </c>
      <c r="AX811" s="65">
        <f t="shared" si="362"/>
        <v>1</v>
      </c>
    </row>
    <row r="812" spans="1:50" ht="15" customHeight="1">
      <c r="A812" s="2">
        <v>82</v>
      </c>
      <c r="B812" s="2">
        <v>2700</v>
      </c>
      <c r="C812" s="1" t="s">
        <v>314</v>
      </c>
      <c r="D812" s="35">
        <v>0</v>
      </c>
      <c r="E812" s="66">
        <v>0</v>
      </c>
      <c r="F812" s="7">
        <v>4096</v>
      </c>
      <c r="G812" s="66">
        <v>4105</v>
      </c>
      <c r="H812" s="63">
        <v>2.758</v>
      </c>
      <c r="I812" s="65">
        <v>625</v>
      </c>
      <c r="J812" s="73">
        <f t="shared" si="337"/>
        <v>0.15229999999999999</v>
      </c>
      <c r="K812" s="65">
        <v>213</v>
      </c>
      <c r="L812" s="65">
        <v>1612</v>
      </c>
      <c r="M812" s="61">
        <v>292</v>
      </c>
      <c r="N812" s="41">
        <f t="shared" si="336"/>
        <v>13.2134</v>
      </c>
      <c r="O812" s="41">
        <f t="shared" si="338"/>
        <v>18.114100000000001</v>
      </c>
      <c r="P812" s="3">
        <v>1853</v>
      </c>
      <c r="Q812" s="3">
        <v>3083</v>
      </c>
      <c r="R812" s="3">
        <v>3778</v>
      </c>
      <c r="S812" s="3">
        <v>4026</v>
      </c>
      <c r="T812" s="74">
        <v>4096</v>
      </c>
      <c r="U812" s="74">
        <f t="shared" si="339"/>
        <v>4096</v>
      </c>
      <c r="V812" s="42">
        <f t="shared" si="340"/>
        <v>0</v>
      </c>
      <c r="W812" s="68">
        <v>9163973</v>
      </c>
      <c r="X812" s="69">
        <v>1233783</v>
      </c>
      <c r="Y812" s="8">
        <v>26.523025203205574</v>
      </c>
      <c r="Z812" s="37">
        <f t="shared" si="341"/>
        <v>154.43190000000001</v>
      </c>
      <c r="AA812" s="65">
        <f t="shared" si="342"/>
        <v>0</v>
      </c>
      <c r="AB812" s="34">
        <f t="shared" si="343"/>
        <v>0.43202299999999999</v>
      </c>
      <c r="AC812" s="34" t="str">
        <f t="shared" si="344"/>
        <v/>
      </c>
      <c r="AD812" s="65" t="str">
        <f t="shared" si="345"/>
        <v/>
      </c>
      <c r="AE812" s="65" t="str">
        <f t="shared" si="346"/>
        <v/>
      </c>
      <c r="AF812" s="65" t="str">
        <f t="shared" si="347"/>
        <v/>
      </c>
      <c r="AG812" s="65">
        <f t="shared" si="363"/>
        <v>564.34916506000002</v>
      </c>
      <c r="AH812" s="34" t="str">
        <f t="shared" si="348"/>
        <v/>
      </c>
      <c r="AI812" s="34" t="str">
        <f t="shared" si="349"/>
        <v/>
      </c>
      <c r="AJ812" s="65" t="str">
        <f t="shared" si="350"/>
        <v/>
      </c>
      <c r="AK812" s="37" t="str">
        <f t="shared" si="351"/>
        <v/>
      </c>
      <c r="AL812" s="14">
        <f t="shared" si="352"/>
        <v>564.35</v>
      </c>
      <c r="AM812" s="42">
        <f t="shared" si="353"/>
        <v>629.55999999999995</v>
      </c>
      <c r="AN812" s="60">
        <f t="shared" si="354"/>
        <v>0</v>
      </c>
      <c r="AO812" s="43">
        <f t="shared" si="355"/>
        <v>4.6442910472681925E-2</v>
      </c>
      <c r="AP812" s="66">
        <f t="shared" si="356"/>
        <v>0</v>
      </c>
      <c r="AQ812" s="18">
        <v>0</v>
      </c>
      <c r="AR812" s="66">
        <f t="shared" si="357"/>
        <v>0</v>
      </c>
      <c r="AS812" s="38">
        <f t="shared" si="358"/>
        <v>41050</v>
      </c>
      <c r="AT812" s="38">
        <f t="shared" si="359"/>
        <v>61689.15</v>
      </c>
      <c r="AU812" s="66">
        <f t="shared" si="360"/>
        <v>-41050</v>
      </c>
      <c r="AV812" s="20">
        <f t="shared" si="361"/>
        <v>0</v>
      </c>
      <c r="AX812" s="65">
        <f t="shared" si="362"/>
        <v>0</v>
      </c>
    </row>
    <row r="813" spans="1:50" ht="15" customHeight="1">
      <c r="A813" s="2">
        <v>83</v>
      </c>
      <c r="B813" s="2">
        <v>100</v>
      </c>
      <c r="C813" s="1" t="s">
        <v>110</v>
      </c>
      <c r="D813" s="35">
        <v>208753</v>
      </c>
      <c r="E813" s="66">
        <v>0</v>
      </c>
      <c r="F813" s="7">
        <v>586</v>
      </c>
      <c r="G813" s="66">
        <v>572</v>
      </c>
      <c r="H813" s="63">
        <v>2.6240000000000001</v>
      </c>
      <c r="I813" s="65">
        <v>301</v>
      </c>
      <c r="J813" s="73">
        <f t="shared" si="337"/>
        <v>0.5262</v>
      </c>
      <c r="K813" s="65">
        <v>114</v>
      </c>
      <c r="L813" s="65">
        <v>253</v>
      </c>
      <c r="M813" s="61">
        <v>75</v>
      </c>
      <c r="N813" s="41">
        <f t="shared" si="336"/>
        <v>45.0593</v>
      </c>
      <c r="O813" s="41">
        <f t="shared" si="338"/>
        <v>29.644300000000001</v>
      </c>
      <c r="P813" s="3">
        <v>619</v>
      </c>
      <c r="Q813" s="3">
        <v>634</v>
      </c>
      <c r="R813" s="3">
        <v>509</v>
      </c>
      <c r="S813" s="3">
        <v>564</v>
      </c>
      <c r="T813" s="75">
        <v>586</v>
      </c>
      <c r="U813" s="74">
        <f t="shared" si="339"/>
        <v>634</v>
      </c>
      <c r="V813" s="42">
        <f t="shared" si="340"/>
        <v>9.7799999999999994</v>
      </c>
      <c r="W813" s="68">
        <v>131705</v>
      </c>
      <c r="X813" s="69">
        <v>178273</v>
      </c>
      <c r="Y813" s="8">
        <v>0.44610206688216314</v>
      </c>
      <c r="Z813" s="37">
        <f t="shared" si="341"/>
        <v>1313.6007</v>
      </c>
      <c r="AA813" s="65">
        <f t="shared" si="342"/>
        <v>0</v>
      </c>
      <c r="AB813" s="34">
        <f t="shared" si="343"/>
        <v>0.43202299999999999</v>
      </c>
      <c r="AC813" s="34" t="str">
        <f t="shared" si="344"/>
        <v/>
      </c>
      <c r="AD813" s="65" t="str">
        <f t="shared" si="345"/>
        <v/>
      </c>
      <c r="AE813" s="65">
        <f t="shared" si="346"/>
        <v>583.22399999999993</v>
      </c>
      <c r="AF813" s="65">
        <f t="shared" si="347"/>
        <v>583.22399999999993</v>
      </c>
      <c r="AG813" s="65">
        <f t="shared" si="363"/>
        <v>0</v>
      </c>
      <c r="AH813" s="34" t="str">
        <f t="shared" si="348"/>
        <v/>
      </c>
      <c r="AI813" s="34" t="str">
        <f t="shared" si="349"/>
        <v/>
      </c>
      <c r="AJ813" s="65" t="str">
        <f t="shared" si="350"/>
        <v/>
      </c>
      <c r="AK813" s="37" t="str">
        <f t="shared" si="351"/>
        <v/>
      </c>
      <c r="AL813" s="14">
        <f t="shared" si="352"/>
        <v>583.22</v>
      </c>
      <c r="AM813" s="42">
        <f t="shared" si="353"/>
        <v>650.61</v>
      </c>
      <c r="AN813" s="60">
        <f t="shared" si="354"/>
        <v>315249</v>
      </c>
      <c r="AO813" s="43">
        <f t="shared" si="355"/>
        <v>4.6442910472681925E-2</v>
      </c>
      <c r="AP813" s="66">
        <f t="shared" si="356"/>
        <v>4945.9841936987341</v>
      </c>
      <c r="AQ813" s="18">
        <v>0</v>
      </c>
      <c r="AR813" s="66">
        <f t="shared" si="357"/>
        <v>213699</v>
      </c>
      <c r="AS813" s="38">
        <f t="shared" si="358"/>
        <v>5720</v>
      </c>
      <c r="AT813" s="38">
        <f t="shared" si="359"/>
        <v>8913.65</v>
      </c>
      <c r="AU813" s="66">
        <f t="shared" si="360"/>
        <v>203033</v>
      </c>
      <c r="AV813" s="20">
        <f t="shared" si="361"/>
        <v>213699</v>
      </c>
      <c r="AX813" s="65">
        <f t="shared" si="362"/>
        <v>1</v>
      </c>
    </row>
    <row r="814" spans="1:50" ht="15" customHeight="1">
      <c r="A814" s="2">
        <v>83</v>
      </c>
      <c r="B814" s="2">
        <v>200</v>
      </c>
      <c r="C814" s="1" t="s">
        <v>185</v>
      </c>
      <c r="D814" s="35">
        <v>33299</v>
      </c>
      <c r="E814" s="66">
        <v>0</v>
      </c>
      <c r="F814" s="7">
        <v>108</v>
      </c>
      <c r="G814" s="66">
        <v>102</v>
      </c>
      <c r="H814" s="63">
        <v>2.17</v>
      </c>
      <c r="I814" s="65">
        <v>17</v>
      </c>
      <c r="J814" s="73">
        <f t="shared" si="337"/>
        <v>0.16669999999999999</v>
      </c>
      <c r="K814" s="65">
        <v>25</v>
      </c>
      <c r="L814" s="65">
        <v>53</v>
      </c>
      <c r="M814" s="61">
        <v>26</v>
      </c>
      <c r="N814" s="41">
        <f t="shared" si="336"/>
        <v>47.169800000000002</v>
      </c>
      <c r="O814" s="41">
        <f t="shared" si="338"/>
        <v>49.056600000000003</v>
      </c>
      <c r="P814" s="3">
        <v>179</v>
      </c>
      <c r="Q814" s="3">
        <v>139</v>
      </c>
      <c r="R814" s="3">
        <v>128</v>
      </c>
      <c r="S814" s="3">
        <v>137</v>
      </c>
      <c r="T814" s="75">
        <v>108</v>
      </c>
      <c r="U814" s="74">
        <f t="shared" si="339"/>
        <v>179</v>
      </c>
      <c r="V814" s="42">
        <f t="shared" si="340"/>
        <v>43.02</v>
      </c>
      <c r="W814" s="68">
        <v>27536</v>
      </c>
      <c r="X814" s="69">
        <v>54059</v>
      </c>
      <c r="Y814" s="8">
        <v>0.35028888164732808</v>
      </c>
      <c r="Z814" s="37">
        <f t="shared" si="341"/>
        <v>308.31700000000001</v>
      </c>
      <c r="AA814" s="65">
        <f t="shared" si="342"/>
        <v>0</v>
      </c>
      <c r="AB814" s="34">
        <f t="shared" si="343"/>
        <v>0.43202299999999999</v>
      </c>
      <c r="AC814" s="34" t="str">
        <f t="shared" si="344"/>
        <v/>
      </c>
      <c r="AD814" s="65" t="str">
        <f t="shared" si="345"/>
        <v/>
      </c>
      <c r="AE814" s="65">
        <f t="shared" si="346"/>
        <v>410.73399999999998</v>
      </c>
      <c r="AF814" s="65">
        <f t="shared" si="347"/>
        <v>410.73399999999998</v>
      </c>
      <c r="AG814" s="65">
        <f t="shared" si="363"/>
        <v>0</v>
      </c>
      <c r="AH814" s="34" t="str">
        <f t="shared" si="348"/>
        <v/>
      </c>
      <c r="AI814" s="34" t="str">
        <f t="shared" si="349"/>
        <v/>
      </c>
      <c r="AJ814" s="65" t="str">
        <f t="shared" si="350"/>
        <v/>
      </c>
      <c r="AK814" s="37" t="str">
        <f t="shared" si="351"/>
        <v/>
      </c>
      <c r="AL814" s="14">
        <f t="shared" si="352"/>
        <v>410.73</v>
      </c>
      <c r="AM814" s="42">
        <f t="shared" si="353"/>
        <v>458.19</v>
      </c>
      <c r="AN814" s="60">
        <f t="shared" si="354"/>
        <v>34839</v>
      </c>
      <c r="AO814" s="43">
        <f t="shared" si="355"/>
        <v>4.6442910472681925E-2</v>
      </c>
      <c r="AP814" s="66">
        <f t="shared" si="356"/>
        <v>71.522082127930162</v>
      </c>
      <c r="AQ814" s="18">
        <v>0</v>
      </c>
      <c r="AR814" s="66">
        <f t="shared" si="357"/>
        <v>33371</v>
      </c>
      <c r="AS814" s="38">
        <f t="shared" si="358"/>
        <v>1020</v>
      </c>
      <c r="AT814" s="38">
        <f t="shared" si="359"/>
        <v>2702.9500000000003</v>
      </c>
      <c r="AU814" s="66">
        <f t="shared" si="360"/>
        <v>32279</v>
      </c>
      <c r="AV814" s="20">
        <f t="shared" si="361"/>
        <v>33371</v>
      </c>
      <c r="AX814" s="65">
        <f t="shared" si="362"/>
        <v>1</v>
      </c>
    </row>
    <row r="815" spans="1:50" ht="15" customHeight="1">
      <c r="A815" s="2">
        <v>83</v>
      </c>
      <c r="B815" s="2">
        <v>300</v>
      </c>
      <c r="C815" s="1" t="s">
        <v>442</v>
      </c>
      <c r="D815" s="35">
        <v>18581</v>
      </c>
      <c r="E815" s="66">
        <v>0</v>
      </c>
      <c r="F815" s="7">
        <v>87</v>
      </c>
      <c r="G815" s="66">
        <v>92</v>
      </c>
      <c r="H815" s="63">
        <v>2.14</v>
      </c>
      <c r="I815" s="65">
        <v>49</v>
      </c>
      <c r="J815" s="73">
        <f t="shared" si="337"/>
        <v>0.53259999999999996</v>
      </c>
      <c r="K815" s="65">
        <v>17</v>
      </c>
      <c r="L815" s="65">
        <v>34</v>
      </c>
      <c r="M815" s="61">
        <v>17</v>
      </c>
      <c r="N815" s="41">
        <f t="shared" si="336"/>
        <v>50</v>
      </c>
      <c r="O815" s="41">
        <f t="shared" si="338"/>
        <v>50</v>
      </c>
      <c r="P815" s="3">
        <v>132</v>
      </c>
      <c r="Q815" s="3">
        <v>115</v>
      </c>
      <c r="R815" s="3">
        <v>98</v>
      </c>
      <c r="S815" s="3">
        <v>90</v>
      </c>
      <c r="T815" s="75">
        <v>87</v>
      </c>
      <c r="U815" s="74">
        <f t="shared" si="339"/>
        <v>132</v>
      </c>
      <c r="V815" s="42">
        <f t="shared" si="340"/>
        <v>30.3</v>
      </c>
      <c r="W815" s="68">
        <v>35015</v>
      </c>
      <c r="X815" s="69">
        <v>35298</v>
      </c>
      <c r="Y815" s="8">
        <v>9.077455185120549E-2</v>
      </c>
      <c r="Z815" s="37">
        <f t="shared" si="341"/>
        <v>958.41840000000002</v>
      </c>
      <c r="AA815" s="65">
        <f t="shared" si="342"/>
        <v>0</v>
      </c>
      <c r="AB815" s="34">
        <f t="shared" si="343"/>
        <v>0.43202299999999999</v>
      </c>
      <c r="AC815" s="34" t="str">
        <f t="shared" si="344"/>
        <v/>
      </c>
      <c r="AD815" s="65" t="str">
        <f t="shared" si="345"/>
        <v/>
      </c>
      <c r="AE815" s="65">
        <f t="shared" si="346"/>
        <v>410</v>
      </c>
      <c r="AF815" s="65">
        <f t="shared" si="347"/>
        <v>410</v>
      </c>
      <c r="AG815" s="65">
        <f t="shared" si="363"/>
        <v>0</v>
      </c>
      <c r="AH815" s="34" t="str">
        <f t="shared" si="348"/>
        <v/>
      </c>
      <c r="AI815" s="34" t="str">
        <f t="shared" si="349"/>
        <v/>
      </c>
      <c r="AJ815" s="65" t="str">
        <f t="shared" si="350"/>
        <v/>
      </c>
      <c r="AK815" s="37" t="str">
        <f t="shared" si="351"/>
        <v/>
      </c>
      <c r="AL815" s="14">
        <f t="shared" si="352"/>
        <v>410</v>
      </c>
      <c r="AM815" s="42">
        <f t="shared" si="353"/>
        <v>457.38</v>
      </c>
      <c r="AN815" s="60">
        <f t="shared" si="354"/>
        <v>26952</v>
      </c>
      <c r="AO815" s="43">
        <f t="shared" si="355"/>
        <v>4.6442910472681925E-2</v>
      </c>
      <c r="AP815" s="66">
        <f t="shared" si="356"/>
        <v>388.77360356682038</v>
      </c>
      <c r="AQ815" s="18">
        <v>0</v>
      </c>
      <c r="AR815" s="66">
        <f t="shared" si="357"/>
        <v>18970</v>
      </c>
      <c r="AS815" s="38">
        <f t="shared" si="358"/>
        <v>920</v>
      </c>
      <c r="AT815" s="38">
        <f t="shared" si="359"/>
        <v>1764.9</v>
      </c>
      <c r="AU815" s="66">
        <f t="shared" si="360"/>
        <v>17661</v>
      </c>
      <c r="AV815" s="20">
        <f t="shared" si="361"/>
        <v>18970</v>
      </c>
      <c r="AX815" s="65">
        <f t="shared" si="362"/>
        <v>1</v>
      </c>
    </row>
    <row r="816" spans="1:50" ht="15" customHeight="1">
      <c r="A816" s="2">
        <v>83</v>
      </c>
      <c r="B816" s="2">
        <v>400</v>
      </c>
      <c r="C816" s="1" t="s">
        <v>453</v>
      </c>
      <c r="D816" s="35">
        <v>74198</v>
      </c>
      <c r="E816" s="66">
        <v>0</v>
      </c>
      <c r="F816" s="7">
        <v>250</v>
      </c>
      <c r="G816" s="66">
        <v>243</v>
      </c>
      <c r="H816" s="63">
        <v>2.4060000000000001</v>
      </c>
      <c r="I816" s="65">
        <v>24</v>
      </c>
      <c r="J816" s="73">
        <f t="shared" si="337"/>
        <v>9.8799999999999999E-2</v>
      </c>
      <c r="K816" s="65">
        <v>63</v>
      </c>
      <c r="L816" s="65">
        <v>116</v>
      </c>
      <c r="M816" s="61">
        <v>42</v>
      </c>
      <c r="N816" s="41">
        <f t="shared" si="336"/>
        <v>54.310299999999998</v>
      </c>
      <c r="O816" s="41">
        <f t="shared" si="338"/>
        <v>36.206899999999997</v>
      </c>
      <c r="P816" s="3">
        <v>291</v>
      </c>
      <c r="Q816" s="3">
        <v>273</v>
      </c>
      <c r="R816" s="3">
        <v>255</v>
      </c>
      <c r="S816" s="3">
        <v>274</v>
      </c>
      <c r="T816" s="75">
        <v>250</v>
      </c>
      <c r="U816" s="74">
        <f t="shared" si="339"/>
        <v>291</v>
      </c>
      <c r="V816" s="42">
        <f t="shared" si="340"/>
        <v>16.489999999999998</v>
      </c>
      <c r="W816" s="68">
        <v>74110</v>
      </c>
      <c r="X816" s="69">
        <v>86501</v>
      </c>
      <c r="Y816" s="8">
        <v>0.28830288016778455</v>
      </c>
      <c r="Z816" s="37">
        <f t="shared" si="341"/>
        <v>867.14359999999999</v>
      </c>
      <c r="AA816" s="65">
        <f t="shared" si="342"/>
        <v>0</v>
      </c>
      <c r="AB816" s="34">
        <f t="shared" si="343"/>
        <v>0.43202299999999999</v>
      </c>
      <c r="AC816" s="34" t="str">
        <f t="shared" si="344"/>
        <v/>
      </c>
      <c r="AD816" s="65" t="str">
        <f t="shared" si="345"/>
        <v/>
      </c>
      <c r="AE816" s="65">
        <f t="shared" si="346"/>
        <v>462.48099999999999</v>
      </c>
      <c r="AF816" s="65">
        <f t="shared" si="347"/>
        <v>462.48099999999999</v>
      </c>
      <c r="AG816" s="65">
        <f t="shared" si="363"/>
        <v>0</v>
      </c>
      <c r="AH816" s="34" t="str">
        <f t="shared" si="348"/>
        <v/>
      </c>
      <c r="AI816" s="34" t="str">
        <f t="shared" si="349"/>
        <v/>
      </c>
      <c r="AJ816" s="65" t="str">
        <f t="shared" si="350"/>
        <v/>
      </c>
      <c r="AK816" s="37" t="str">
        <f t="shared" si="351"/>
        <v/>
      </c>
      <c r="AL816" s="14">
        <f t="shared" si="352"/>
        <v>462.48</v>
      </c>
      <c r="AM816" s="42">
        <f t="shared" si="353"/>
        <v>515.91999999999996</v>
      </c>
      <c r="AN816" s="60">
        <f t="shared" si="354"/>
        <v>93351</v>
      </c>
      <c r="AO816" s="43">
        <f t="shared" si="355"/>
        <v>4.6442910472681925E-2</v>
      </c>
      <c r="AP816" s="66">
        <f t="shared" si="356"/>
        <v>889.52106428327693</v>
      </c>
      <c r="AQ816" s="18">
        <v>0</v>
      </c>
      <c r="AR816" s="66">
        <f t="shared" si="357"/>
        <v>75088</v>
      </c>
      <c r="AS816" s="38">
        <f t="shared" si="358"/>
        <v>2430</v>
      </c>
      <c r="AT816" s="38">
        <f t="shared" si="359"/>
        <v>4325.05</v>
      </c>
      <c r="AU816" s="66">
        <f t="shared" si="360"/>
        <v>71768</v>
      </c>
      <c r="AV816" s="20">
        <f t="shared" si="361"/>
        <v>75088</v>
      </c>
      <c r="AX816" s="65">
        <f t="shared" si="362"/>
        <v>1</v>
      </c>
    </row>
    <row r="817" spans="1:50" ht="15" customHeight="1">
      <c r="A817" s="2">
        <v>83</v>
      </c>
      <c r="B817" s="2">
        <v>500</v>
      </c>
      <c r="C817" s="1" t="s">
        <v>476</v>
      </c>
      <c r="D817" s="35">
        <v>963638</v>
      </c>
      <c r="E817" s="66">
        <v>0</v>
      </c>
      <c r="F817" s="7">
        <v>2308</v>
      </c>
      <c r="G817" s="66">
        <v>2302</v>
      </c>
      <c r="H817" s="63">
        <v>2.4409999999999998</v>
      </c>
      <c r="I817" s="65">
        <v>1140</v>
      </c>
      <c r="J817" s="73">
        <f t="shared" si="337"/>
        <v>0.49519999999999997</v>
      </c>
      <c r="K817" s="65">
        <v>342</v>
      </c>
      <c r="L817" s="65">
        <v>1151</v>
      </c>
      <c r="M817" s="61">
        <v>313</v>
      </c>
      <c r="N817" s="41">
        <f t="shared" si="336"/>
        <v>29.713299999999997</v>
      </c>
      <c r="O817" s="41">
        <f t="shared" si="338"/>
        <v>27.1937</v>
      </c>
      <c r="P817" s="3">
        <v>2316</v>
      </c>
      <c r="Q817" s="3">
        <v>2130</v>
      </c>
      <c r="R817" s="3">
        <v>2237</v>
      </c>
      <c r="S817" s="3">
        <v>2340</v>
      </c>
      <c r="T817" s="74">
        <v>2308</v>
      </c>
      <c r="U817" s="74">
        <f t="shared" si="339"/>
        <v>2340</v>
      </c>
      <c r="V817" s="42">
        <f t="shared" si="340"/>
        <v>1.62</v>
      </c>
      <c r="W817" s="68">
        <v>886948</v>
      </c>
      <c r="X817" s="69">
        <v>555854</v>
      </c>
      <c r="Y817" s="8">
        <v>1.4664064080605779</v>
      </c>
      <c r="Z817" s="37">
        <f t="shared" si="341"/>
        <v>1573.9157</v>
      </c>
      <c r="AA817" s="65">
        <f t="shared" si="342"/>
        <v>0</v>
      </c>
      <c r="AB817" s="34">
        <f t="shared" si="343"/>
        <v>0.43202299999999999</v>
      </c>
      <c r="AC817" s="34" t="str">
        <f t="shared" si="344"/>
        <v/>
      </c>
      <c r="AD817" s="65" t="str">
        <f t="shared" si="345"/>
        <v/>
      </c>
      <c r="AE817" s="65">
        <f t="shared" si="346"/>
        <v>1218.134</v>
      </c>
      <c r="AF817" s="65">
        <f t="shared" si="347"/>
        <v>630</v>
      </c>
      <c r="AG817" s="65">
        <f t="shared" si="363"/>
        <v>0</v>
      </c>
      <c r="AH817" s="34" t="str">
        <f t="shared" si="348"/>
        <v/>
      </c>
      <c r="AI817" s="34" t="str">
        <f t="shared" si="349"/>
        <v/>
      </c>
      <c r="AJ817" s="65" t="str">
        <f t="shared" si="350"/>
        <v/>
      </c>
      <c r="AK817" s="37" t="str">
        <f t="shared" si="351"/>
        <v/>
      </c>
      <c r="AL817" s="14">
        <f t="shared" si="352"/>
        <v>630</v>
      </c>
      <c r="AM817" s="42">
        <f t="shared" si="353"/>
        <v>702.8</v>
      </c>
      <c r="AN817" s="60">
        <f t="shared" si="354"/>
        <v>1234664</v>
      </c>
      <c r="AO817" s="43">
        <f t="shared" si="355"/>
        <v>4.6442910472681925E-2</v>
      </c>
      <c r="AP817" s="66">
        <f t="shared" si="356"/>
        <v>12587.236253769091</v>
      </c>
      <c r="AQ817" s="18">
        <v>0</v>
      </c>
      <c r="AR817" s="66">
        <f t="shared" si="357"/>
        <v>976225</v>
      </c>
      <c r="AS817" s="38">
        <f t="shared" si="358"/>
        <v>23020</v>
      </c>
      <c r="AT817" s="38">
        <f t="shared" si="359"/>
        <v>27792.7</v>
      </c>
      <c r="AU817" s="66">
        <f t="shared" si="360"/>
        <v>940618</v>
      </c>
      <c r="AV817" s="20">
        <f t="shared" si="361"/>
        <v>976225</v>
      </c>
      <c r="AX817" s="65">
        <f t="shared" si="362"/>
        <v>1</v>
      </c>
    </row>
    <row r="818" spans="1:50" ht="15" customHeight="1">
      <c r="A818" s="2">
        <v>83</v>
      </c>
      <c r="B818" s="2">
        <v>600</v>
      </c>
      <c r="C818" s="1" t="s">
        <v>585</v>
      </c>
      <c r="D818" s="35">
        <v>25460</v>
      </c>
      <c r="E818" s="66">
        <v>0</v>
      </c>
      <c r="F818" s="7">
        <v>106</v>
      </c>
      <c r="G818" s="66">
        <v>103</v>
      </c>
      <c r="H818" s="63">
        <v>1.907</v>
      </c>
      <c r="I818" s="65">
        <v>24</v>
      </c>
      <c r="J818" s="73">
        <f t="shared" si="337"/>
        <v>0.23300000000000001</v>
      </c>
      <c r="K818" s="65">
        <v>44</v>
      </c>
      <c r="L818" s="65">
        <v>68</v>
      </c>
      <c r="M818" s="61">
        <v>21</v>
      </c>
      <c r="N818" s="41">
        <f t="shared" si="336"/>
        <v>64.7059</v>
      </c>
      <c r="O818" s="41">
        <f t="shared" si="338"/>
        <v>30.882399999999997</v>
      </c>
      <c r="P818" s="3">
        <v>166</v>
      </c>
      <c r="Q818" s="3">
        <v>134</v>
      </c>
      <c r="R818" s="3">
        <v>102</v>
      </c>
      <c r="S818" s="3">
        <v>125</v>
      </c>
      <c r="T818" s="75">
        <v>106</v>
      </c>
      <c r="U818" s="74">
        <f t="shared" si="339"/>
        <v>166</v>
      </c>
      <c r="V818" s="42">
        <f t="shared" si="340"/>
        <v>37.950000000000003</v>
      </c>
      <c r="W818" s="68">
        <v>36373</v>
      </c>
      <c r="X818" s="69">
        <v>32497</v>
      </c>
      <c r="Y818" s="8">
        <v>0.36885885185568429</v>
      </c>
      <c r="Z818" s="37">
        <f t="shared" si="341"/>
        <v>287.37279999999998</v>
      </c>
      <c r="AA818" s="65">
        <f t="shared" si="342"/>
        <v>0</v>
      </c>
      <c r="AB818" s="34">
        <f t="shared" si="343"/>
        <v>0.43202299999999999</v>
      </c>
      <c r="AC818" s="34" t="str">
        <f t="shared" si="344"/>
        <v/>
      </c>
      <c r="AD818" s="65" t="str">
        <f t="shared" si="345"/>
        <v/>
      </c>
      <c r="AE818" s="65">
        <f t="shared" si="346"/>
        <v>411.101</v>
      </c>
      <c r="AF818" s="65">
        <f t="shared" si="347"/>
        <v>411.101</v>
      </c>
      <c r="AG818" s="65">
        <f t="shared" si="363"/>
        <v>0</v>
      </c>
      <c r="AH818" s="34" t="str">
        <f t="shared" si="348"/>
        <v/>
      </c>
      <c r="AI818" s="34" t="str">
        <f t="shared" si="349"/>
        <v/>
      </c>
      <c r="AJ818" s="65" t="str">
        <f t="shared" si="350"/>
        <v/>
      </c>
      <c r="AK818" s="37" t="str">
        <f t="shared" si="351"/>
        <v/>
      </c>
      <c r="AL818" s="14">
        <f t="shared" si="352"/>
        <v>411.1</v>
      </c>
      <c r="AM818" s="42">
        <f t="shared" si="353"/>
        <v>458.6</v>
      </c>
      <c r="AN818" s="60">
        <f t="shared" si="354"/>
        <v>31522</v>
      </c>
      <c r="AO818" s="43">
        <f t="shared" si="355"/>
        <v>4.6442910472681925E-2</v>
      </c>
      <c r="AP818" s="66">
        <f t="shared" si="356"/>
        <v>281.53692328539785</v>
      </c>
      <c r="AQ818" s="18">
        <v>0</v>
      </c>
      <c r="AR818" s="66">
        <f t="shared" si="357"/>
        <v>25742</v>
      </c>
      <c r="AS818" s="38">
        <f t="shared" si="358"/>
        <v>1030</v>
      </c>
      <c r="AT818" s="38">
        <f t="shared" si="359"/>
        <v>1624.8500000000001</v>
      </c>
      <c r="AU818" s="66">
        <f t="shared" si="360"/>
        <v>24430</v>
      </c>
      <c r="AV818" s="20">
        <f t="shared" si="361"/>
        <v>25742</v>
      </c>
      <c r="AX818" s="65">
        <f t="shared" si="362"/>
        <v>1</v>
      </c>
    </row>
    <row r="819" spans="1:50" ht="15" customHeight="1">
      <c r="A819" s="2">
        <v>83</v>
      </c>
      <c r="B819" s="2">
        <v>800</v>
      </c>
      <c r="C819" s="1" t="s">
        <v>723</v>
      </c>
      <c r="D819" s="35">
        <v>1850504</v>
      </c>
      <c r="E819" s="66">
        <v>0</v>
      </c>
      <c r="F819" s="7">
        <v>4605</v>
      </c>
      <c r="G819" s="66">
        <v>4545</v>
      </c>
      <c r="H819" s="63">
        <v>2.4239999999999999</v>
      </c>
      <c r="I819" s="65">
        <v>2324</v>
      </c>
      <c r="J819" s="73">
        <f t="shared" si="337"/>
        <v>0.51129999999999998</v>
      </c>
      <c r="K819" s="65">
        <v>704</v>
      </c>
      <c r="L819" s="65">
        <v>1976</v>
      </c>
      <c r="M819" s="61">
        <v>697</v>
      </c>
      <c r="N819" s="41">
        <f t="shared" si="336"/>
        <v>35.627499999999998</v>
      </c>
      <c r="O819" s="41">
        <f t="shared" si="338"/>
        <v>35.273299999999999</v>
      </c>
      <c r="P819" s="3">
        <v>4027</v>
      </c>
      <c r="Q819" s="3">
        <v>4346</v>
      </c>
      <c r="R819" s="3">
        <v>4364</v>
      </c>
      <c r="S819" s="3">
        <v>4695</v>
      </c>
      <c r="T819" s="74">
        <v>4605</v>
      </c>
      <c r="U819" s="74">
        <f t="shared" si="339"/>
        <v>4695</v>
      </c>
      <c r="V819" s="42">
        <f t="shared" si="340"/>
        <v>3.19</v>
      </c>
      <c r="W819" s="68">
        <v>1532508</v>
      </c>
      <c r="X819" s="69">
        <v>1272066</v>
      </c>
      <c r="Y819" s="8">
        <v>2.4252703101327109</v>
      </c>
      <c r="Z819" s="37">
        <f t="shared" si="341"/>
        <v>1898.7574</v>
      </c>
      <c r="AA819" s="65">
        <f t="shared" si="342"/>
        <v>0</v>
      </c>
      <c r="AB819" s="34">
        <f t="shared" si="343"/>
        <v>0.43202299999999999</v>
      </c>
      <c r="AC819" s="34" t="str">
        <f t="shared" si="344"/>
        <v/>
      </c>
      <c r="AD819" s="65" t="str">
        <f t="shared" si="345"/>
        <v/>
      </c>
      <c r="AE819" s="65" t="str">
        <f t="shared" si="346"/>
        <v/>
      </c>
      <c r="AF819" s="65" t="str">
        <f t="shared" si="347"/>
        <v/>
      </c>
      <c r="AG819" s="65">
        <f t="shared" si="363"/>
        <v>765.99241744999995</v>
      </c>
      <c r="AH819" s="34" t="str">
        <f t="shared" si="348"/>
        <v/>
      </c>
      <c r="AI819" s="34" t="str">
        <f t="shared" si="349"/>
        <v/>
      </c>
      <c r="AJ819" s="65" t="str">
        <f t="shared" si="350"/>
        <v/>
      </c>
      <c r="AK819" s="37" t="str">
        <f t="shared" si="351"/>
        <v/>
      </c>
      <c r="AL819" s="14">
        <f t="shared" si="352"/>
        <v>765.99</v>
      </c>
      <c r="AM819" s="42">
        <f t="shared" si="353"/>
        <v>854.5</v>
      </c>
      <c r="AN819" s="60">
        <f t="shared" si="354"/>
        <v>3221624</v>
      </c>
      <c r="AO819" s="43">
        <f t="shared" si="355"/>
        <v>4.6442910472681925E-2</v>
      </c>
      <c r="AP819" s="66">
        <f t="shared" si="356"/>
        <v>63678.80340730364</v>
      </c>
      <c r="AQ819" s="18">
        <v>0</v>
      </c>
      <c r="AR819" s="66">
        <f t="shared" si="357"/>
        <v>1914183</v>
      </c>
      <c r="AS819" s="38">
        <f t="shared" si="358"/>
        <v>45450</v>
      </c>
      <c r="AT819" s="38">
        <f t="shared" si="359"/>
        <v>63603.3</v>
      </c>
      <c r="AU819" s="66">
        <f t="shared" si="360"/>
        <v>1805054</v>
      </c>
      <c r="AV819" s="20">
        <f t="shared" si="361"/>
        <v>1914183</v>
      </c>
      <c r="AX819" s="65">
        <f t="shared" si="362"/>
        <v>1</v>
      </c>
    </row>
    <row r="820" spans="1:50" ht="15" customHeight="1">
      <c r="A820" s="2">
        <v>83</v>
      </c>
      <c r="B820" s="2">
        <v>8100</v>
      </c>
      <c r="C820" s="1" t="s">
        <v>592</v>
      </c>
      <c r="D820" s="35">
        <v>28102</v>
      </c>
      <c r="E820" s="66">
        <v>0</v>
      </c>
      <c r="F820" s="7">
        <v>131</v>
      </c>
      <c r="G820" s="66">
        <v>127</v>
      </c>
      <c r="H820" s="63">
        <v>1.984</v>
      </c>
      <c r="I820" s="65">
        <v>24</v>
      </c>
      <c r="J820" s="73">
        <f t="shared" si="337"/>
        <v>0.189</v>
      </c>
      <c r="K820" s="65">
        <v>18</v>
      </c>
      <c r="L820" s="65">
        <v>61</v>
      </c>
      <c r="M820" s="61">
        <v>38</v>
      </c>
      <c r="N820" s="41">
        <f t="shared" si="336"/>
        <v>29.508200000000002</v>
      </c>
      <c r="O820" s="41">
        <f t="shared" si="338"/>
        <v>62.295100000000005</v>
      </c>
      <c r="P820" s="3">
        <v>199</v>
      </c>
      <c r="Q820" s="3">
        <v>181</v>
      </c>
      <c r="R820" s="3">
        <v>159</v>
      </c>
      <c r="S820" s="3">
        <v>154</v>
      </c>
      <c r="T820" s="75">
        <v>131</v>
      </c>
      <c r="U820" s="74">
        <f t="shared" si="339"/>
        <v>199</v>
      </c>
      <c r="V820" s="42">
        <f t="shared" si="340"/>
        <v>36.18</v>
      </c>
      <c r="W820" s="68">
        <v>44151</v>
      </c>
      <c r="X820" s="69">
        <v>31000</v>
      </c>
      <c r="Y820" s="8">
        <v>0.35422403501483407</v>
      </c>
      <c r="Z820" s="37">
        <f t="shared" si="341"/>
        <v>369.82240000000002</v>
      </c>
      <c r="AA820" s="65">
        <f t="shared" si="342"/>
        <v>0</v>
      </c>
      <c r="AB820" s="34">
        <f t="shared" si="343"/>
        <v>0.43202299999999999</v>
      </c>
      <c r="AC820" s="34" t="str">
        <f t="shared" si="344"/>
        <v/>
      </c>
      <c r="AD820" s="65" t="str">
        <f t="shared" si="345"/>
        <v/>
      </c>
      <c r="AE820" s="65">
        <f t="shared" si="346"/>
        <v>419.90899999999999</v>
      </c>
      <c r="AF820" s="65">
        <f t="shared" si="347"/>
        <v>419.90899999999999</v>
      </c>
      <c r="AG820" s="65">
        <f t="shared" si="363"/>
        <v>0</v>
      </c>
      <c r="AH820" s="34" t="str">
        <f t="shared" si="348"/>
        <v/>
      </c>
      <c r="AI820" s="34" t="str">
        <f t="shared" si="349"/>
        <v/>
      </c>
      <c r="AJ820" s="65" t="str">
        <f t="shared" si="350"/>
        <v/>
      </c>
      <c r="AK820" s="37" t="str">
        <f t="shared" si="351"/>
        <v/>
      </c>
      <c r="AL820" s="14">
        <f t="shared" si="352"/>
        <v>419.91</v>
      </c>
      <c r="AM820" s="42">
        <f t="shared" si="353"/>
        <v>468.43</v>
      </c>
      <c r="AN820" s="60">
        <f t="shared" si="354"/>
        <v>40416</v>
      </c>
      <c r="AO820" s="43">
        <f t="shared" si="355"/>
        <v>4.6442910472681925E-2</v>
      </c>
      <c r="AP820" s="66">
        <f t="shared" si="356"/>
        <v>571.89799956060517</v>
      </c>
      <c r="AQ820" s="18">
        <v>0</v>
      </c>
      <c r="AR820" s="66">
        <f t="shared" si="357"/>
        <v>28674</v>
      </c>
      <c r="AS820" s="38">
        <f t="shared" si="358"/>
        <v>1270</v>
      </c>
      <c r="AT820" s="38">
        <f t="shared" si="359"/>
        <v>1550</v>
      </c>
      <c r="AU820" s="66">
        <f t="shared" si="360"/>
        <v>26832</v>
      </c>
      <c r="AV820" s="20">
        <f t="shared" si="361"/>
        <v>28674</v>
      </c>
      <c r="AX820" s="65">
        <f t="shared" si="362"/>
        <v>1</v>
      </c>
    </row>
    <row r="821" spans="1:50" ht="15" customHeight="1">
      <c r="A821" s="2">
        <v>84</v>
      </c>
      <c r="B821" s="2">
        <v>100</v>
      </c>
      <c r="C821" s="1" t="s">
        <v>88</v>
      </c>
      <c r="D821" s="35">
        <v>1672324</v>
      </c>
      <c r="E821" s="66">
        <v>0</v>
      </c>
      <c r="F821" s="7">
        <v>3386</v>
      </c>
      <c r="G821" s="66">
        <v>3298</v>
      </c>
      <c r="H821" s="63">
        <v>2.13</v>
      </c>
      <c r="I821" s="65">
        <v>1259</v>
      </c>
      <c r="J821" s="73">
        <f t="shared" si="337"/>
        <v>0.38169999999999998</v>
      </c>
      <c r="K821" s="65">
        <v>272</v>
      </c>
      <c r="L821" s="65">
        <v>1621</v>
      </c>
      <c r="M821" s="61">
        <v>637</v>
      </c>
      <c r="N821" s="41">
        <f t="shared" si="336"/>
        <v>16.779800000000002</v>
      </c>
      <c r="O821" s="41">
        <f t="shared" si="338"/>
        <v>39.296700000000001</v>
      </c>
      <c r="P821" s="3">
        <v>4200</v>
      </c>
      <c r="Q821" s="3">
        <v>3909</v>
      </c>
      <c r="R821" s="3">
        <v>3708</v>
      </c>
      <c r="S821" s="3">
        <v>3559</v>
      </c>
      <c r="T821" s="74">
        <v>3386</v>
      </c>
      <c r="U821" s="74">
        <f t="shared" si="339"/>
        <v>4200</v>
      </c>
      <c r="V821" s="42">
        <f t="shared" si="340"/>
        <v>21.48</v>
      </c>
      <c r="W821" s="68">
        <v>1809481</v>
      </c>
      <c r="X821" s="69">
        <v>1014123</v>
      </c>
      <c r="Y821" s="8">
        <v>2.4615778142601434</v>
      </c>
      <c r="Z821" s="37">
        <f t="shared" si="341"/>
        <v>1375.5405000000001</v>
      </c>
      <c r="AA821" s="65">
        <f t="shared" si="342"/>
        <v>0</v>
      </c>
      <c r="AB821" s="34">
        <f t="shared" si="343"/>
        <v>0.43202299999999999</v>
      </c>
      <c r="AC821" s="34" t="str">
        <f t="shared" si="344"/>
        <v/>
      </c>
      <c r="AD821" s="65" t="str">
        <f t="shared" si="345"/>
        <v/>
      </c>
      <c r="AE821" s="65" t="str">
        <f t="shared" si="346"/>
        <v/>
      </c>
      <c r="AF821" s="65" t="str">
        <f t="shared" si="347"/>
        <v/>
      </c>
      <c r="AG821" s="65">
        <f t="shared" si="363"/>
        <v>970.16529401999992</v>
      </c>
      <c r="AH821" s="34" t="str">
        <f t="shared" si="348"/>
        <v/>
      </c>
      <c r="AI821" s="34" t="str">
        <f t="shared" si="349"/>
        <v/>
      </c>
      <c r="AJ821" s="65" t="str">
        <f t="shared" si="350"/>
        <v/>
      </c>
      <c r="AK821" s="37" t="str">
        <f t="shared" si="351"/>
        <v/>
      </c>
      <c r="AL821" s="14">
        <f t="shared" si="352"/>
        <v>970.17</v>
      </c>
      <c r="AM821" s="42">
        <f t="shared" si="353"/>
        <v>1082.27</v>
      </c>
      <c r="AN821" s="60">
        <f t="shared" si="354"/>
        <v>2787589</v>
      </c>
      <c r="AO821" s="43">
        <f t="shared" si="355"/>
        <v>4.6442910472681925E-2</v>
      </c>
      <c r="AP821" s="66">
        <f t="shared" si="356"/>
        <v>51796.152548315607</v>
      </c>
      <c r="AQ821" s="18">
        <v>0</v>
      </c>
      <c r="AR821" s="66">
        <f t="shared" si="357"/>
        <v>1724120</v>
      </c>
      <c r="AS821" s="38">
        <f t="shared" si="358"/>
        <v>32980</v>
      </c>
      <c r="AT821" s="38">
        <f t="shared" si="359"/>
        <v>50706.15</v>
      </c>
      <c r="AU821" s="66">
        <f t="shared" si="360"/>
        <v>1639344</v>
      </c>
      <c r="AV821" s="20">
        <f t="shared" si="361"/>
        <v>1724120</v>
      </c>
      <c r="AX821" s="65">
        <f t="shared" si="362"/>
        <v>1</v>
      </c>
    </row>
    <row r="822" spans="1:50" ht="15" customHeight="1">
      <c r="A822" s="2">
        <v>84</v>
      </c>
      <c r="B822" s="2">
        <v>300</v>
      </c>
      <c r="C822" s="1" t="s">
        <v>116</v>
      </c>
      <c r="D822" s="35">
        <v>51044</v>
      </c>
      <c r="E822" s="66">
        <v>0</v>
      </c>
      <c r="F822" s="7">
        <v>158</v>
      </c>
      <c r="G822" s="66">
        <v>141</v>
      </c>
      <c r="H822" s="63">
        <v>2.0739999999999998</v>
      </c>
      <c r="I822" s="65">
        <v>7</v>
      </c>
      <c r="J822" s="73">
        <f t="shared" si="337"/>
        <v>4.9599999999999998E-2</v>
      </c>
      <c r="K822" s="65">
        <v>43</v>
      </c>
      <c r="L822" s="65">
        <v>95</v>
      </c>
      <c r="M822" s="61">
        <v>22</v>
      </c>
      <c r="N822" s="41">
        <f t="shared" si="336"/>
        <v>45.263199999999998</v>
      </c>
      <c r="O822" s="41">
        <f t="shared" si="338"/>
        <v>23.157900000000001</v>
      </c>
      <c r="P822" s="3">
        <v>339</v>
      </c>
      <c r="Q822" s="3">
        <v>286</v>
      </c>
      <c r="R822" s="3">
        <v>233</v>
      </c>
      <c r="S822" s="3">
        <v>241</v>
      </c>
      <c r="T822" s="75">
        <v>158</v>
      </c>
      <c r="U822" s="74">
        <f t="shared" si="339"/>
        <v>339</v>
      </c>
      <c r="V822" s="42">
        <f t="shared" si="340"/>
        <v>58.41</v>
      </c>
      <c r="W822" s="68">
        <v>66571</v>
      </c>
      <c r="X822" s="69">
        <v>50941</v>
      </c>
      <c r="Y822" s="8">
        <v>0.23509761435188117</v>
      </c>
      <c r="Z822" s="37">
        <f t="shared" si="341"/>
        <v>672.06129999999996</v>
      </c>
      <c r="AA822" s="65">
        <f t="shared" si="342"/>
        <v>0</v>
      </c>
      <c r="AB822" s="34">
        <f t="shared" si="343"/>
        <v>0.43202299999999999</v>
      </c>
      <c r="AC822" s="34" t="str">
        <f t="shared" si="344"/>
        <v/>
      </c>
      <c r="AD822" s="65" t="str">
        <f t="shared" si="345"/>
        <v/>
      </c>
      <c r="AE822" s="65">
        <f t="shared" si="346"/>
        <v>425.04700000000003</v>
      </c>
      <c r="AF822" s="65">
        <f t="shared" si="347"/>
        <v>425.04700000000003</v>
      </c>
      <c r="AG822" s="65">
        <f t="shared" si="363"/>
        <v>0</v>
      </c>
      <c r="AH822" s="34" t="str">
        <f t="shared" si="348"/>
        <v/>
      </c>
      <c r="AI822" s="34" t="str">
        <f t="shared" si="349"/>
        <v/>
      </c>
      <c r="AJ822" s="65" t="str">
        <f t="shared" si="350"/>
        <v/>
      </c>
      <c r="AK822" s="37" t="str">
        <f t="shared" si="351"/>
        <v/>
      </c>
      <c r="AL822" s="14">
        <f t="shared" si="352"/>
        <v>425.05</v>
      </c>
      <c r="AM822" s="42">
        <f t="shared" si="353"/>
        <v>474.16</v>
      </c>
      <c r="AN822" s="60">
        <f t="shared" si="354"/>
        <v>38096</v>
      </c>
      <c r="AO822" s="43">
        <f t="shared" si="355"/>
        <v>4.6442910472681925E-2</v>
      </c>
      <c r="AP822" s="66">
        <f t="shared" si="356"/>
        <v>-601.34280480028553</v>
      </c>
      <c r="AQ822" s="18">
        <v>0</v>
      </c>
      <c r="AR822" s="66">
        <f t="shared" si="357"/>
        <v>38096</v>
      </c>
      <c r="AS822" s="38">
        <f t="shared" si="358"/>
        <v>1410</v>
      </c>
      <c r="AT822" s="38">
        <f t="shared" si="359"/>
        <v>2547.0500000000002</v>
      </c>
      <c r="AU822" s="66">
        <f t="shared" si="360"/>
        <v>49634</v>
      </c>
      <c r="AV822" s="20">
        <f t="shared" si="361"/>
        <v>49634</v>
      </c>
      <c r="AX822" s="65">
        <f t="shared" si="362"/>
        <v>1</v>
      </c>
    </row>
    <row r="823" spans="1:50" ht="15" customHeight="1">
      <c r="A823" s="2">
        <v>84</v>
      </c>
      <c r="B823" s="2">
        <v>400</v>
      </c>
      <c r="C823" s="1" t="s">
        <v>208</v>
      </c>
      <c r="D823" s="35">
        <v>13122</v>
      </c>
      <c r="E823" s="66">
        <v>0</v>
      </c>
      <c r="F823" s="7">
        <v>55</v>
      </c>
      <c r="G823" s="66">
        <v>40</v>
      </c>
      <c r="H823" s="63">
        <v>2.222</v>
      </c>
      <c r="I823" s="65"/>
      <c r="J823" s="73">
        <f t="shared" si="337"/>
        <v>0</v>
      </c>
      <c r="K823" s="65">
        <v>18</v>
      </c>
      <c r="L823" s="65">
        <v>29</v>
      </c>
      <c r="M823" s="61">
        <v>11</v>
      </c>
      <c r="N823" s="41">
        <f t="shared" si="336"/>
        <v>62.068999999999996</v>
      </c>
      <c r="O823" s="41">
        <f t="shared" si="338"/>
        <v>37.930999999999997</v>
      </c>
      <c r="P823" s="3">
        <v>101</v>
      </c>
      <c r="Q823" s="3">
        <v>77</v>
      </c>
      <c r="R823" s="3">
        <v>78</v>
      </c>
      <c r="S823" s="3">
        <v>59</v>
      </c>
      <c r="T823" s="75">
        <v>55</v>
      </c>
      <c r="U823" s="74">
        <f t="shared" si="339"/>
        <v>101</v>
      </c>
      <c r="V823" s="42">
        <f t="shared" si="340"/>
        <v>60.4</v>
      </c>
      <c r="W823" s="68">
        <v>13096</v>
      </c>
      <c r="X823" s="69">
        <v>14002</v>
      </c>
      <c r="Y823" s="8">
        <v>0.20916428956427596</v>
      </c>
      <c r="Z823" s="37">
        <f t="shared" si="341"/>
        <v>262.95119999999997</v>
      </c>
      <c r="AA823" s="65">
        <f t="shared" si="342"/>
        <v>0</v>
      </c>
      <c r="AB823" s="34">
        <f t="shared" si="343"/>
        <v>0.43202299999999999</v>
      </c>
      <c r="AC823" s="34" t="str">
        <f t="shared" si="344"/>
        <v/>
      </c>
      <c r="AD823" s="65" t="str">
        <f t="shared" si="345"/>
        <v/>
      </c>
      <c r="AE823" s="65">
        <f t="shared" si="346"/>
        <v>410</v>
      </c>
      <c r="AF823" s="65">
        <f t="shared" si="347"/>
        <v>410</v>
      </c>
      <c r="AG823" s="65">
        <f t="shared" si="363"/>
        <v>0</v>
      </c>
      <c r="AH823" s="34" t="str">
        <f t="shared" si="348"/>
        <v/>
      </c>
      <c r="AI823" s="34" t="str">
        <f t="shared" si="349"/>
        <v/>
      </c>
      <c r="AJ823" s="65" t="str">
        <f t="shared" si="350"/>
        <v/>
      </c>
      <c r="AK823" s="37" t="str">
        <f t="shared" si="351"/>
        <v/>
      </c>
      <c r="AL823" s="14">
        <f t="shared" si="352"/>
        <v>410</v>
      </c>
      <c r="AM823" s="42">
        <f t="shared" si="353"/>
        <v>457.38</v>
      </c>
      <c r="AN823" s="60">
        <f t="shared" si="354"/>
        <v>12637</v>
      </c>
      <c r="AO823" s="43">
        <f t="shared" si="355"/>
        <v>4.6442910472681925E-2</v>
      </c>
      <c r="AP823" s="66">
        <f t="shared" si="356"/>
        <v>-22.524811579250734</v>
      </c>
      <c r="AQ823" s="18">
        <v>0</v>
      </c>
      <c r="AR823" s="66">
        <f t="shared" si="357"/>
        <v>12637</v>
      </c>
      <c r="AS823" s="38">
        <f t="shared" si="358"/>
        <v>400</v>
      </c>
      <c r="AT823" s="38">
        <f t="shared" si="359"/>
        <v>700.1</v>
      </c>
      <c r="AU823" s="66">
        <f t="shared" si="360"/>
        <v>12722</v>
      </c>
      <c r="AV823" s="20">
        <f t="shared" si="361"/>
        <v>12722</v>
      </c>
      <c r="AX823" s="65">
        <f t="shared" si="362"/>
        <v>1</v>
      </c>
    </row>
    <row r="824" spans="1:50" ht="15" customHeight="1">
      <c r="A824" s="2">
        <v>84</v>
      </c>
      <c r="B824" s="2">
        <v>600</v>
      </c>
      <c r="C824" s="1" t="s">
        <v>276</v>
      </c>
      <c r="D824" s="35">
        <v>28557</v>
      </c>
      <c r="E824" s="66">
        <v>0</v>
      </c>
      <c r="F824" s="7">
        <v>116</v>
      </c>
      <c r="G824" s="66">
        <v>115</v>
      </c>
      <c r="H824" s="63">
        <v>2.13</v>
      </c>
      <c r="I824" s="65"/>
      <c r="J824" s="73">
        <f t="shared" si="337"/>
        <v>0</v>
      </c>
      <c r="K824" s="65">
        <v>13</v>
      </c>
      <c r="L824" s="65">
        <v>57</v>
      </c>
      <c r="M824" s="61">
        <v>21</v>
      </c>
      <c r="N824" s="41">
        <f t="shared" si="336"/>
        <v>22.806999999999999</v>
      </c>
      <c r="O824" s="41">
        <f t="shared" si="338"/>
        <v>36.842100000000002</v>
      </c>
      <c r="P824" s="3">
        <v>185</v>
      </c>
      <c r="Q824" s="3">
        <v>161</v>
      </c>
      <c r="R824" s="3">
        <v>160</v>
      </c>
      <c r="S824" s="3">
        <v>143</v>
      </c>
      <c r="T824" s="75">
        <v>116</v>
      </c>
      <c r="U824" s="74">
        <f t="shared" si="339"/>
        <v>185</v>
      </c>
      <c r="V824" s="42">
        <f t="shared" si="340"/>
        <v>37.840000000000003</v>
      </c>
      <c r="W824" s="68">
        <v>30075</v>
      </c>
      <c r="X824" s="69">
        <v>18303</v>
      </c>
      <c r="Y824" s="8">
        <v>0.37377238813461683</v>
      </c>
      <c r="Z824" s="37">
        <f t="shared" si="341"/>
        <v>310.34930000000003</v>
      </c>
      <c r="AA824" s="65">
        <f t="shared" si="342"/>
        <v>0</v>
      </c>
      <c r="AB824" s="34">
        <f t="shared" si="343"/>
        <v>0.43202299999999999</v>
      </c>
      <c r="AC824" s="34" t="str">
        <f t="shared" si="344"/>
        <v/>
      </c>
      <c r="AD824" s="65" t="str">
        <f t="shared" si="345"/>
        <v/>
      </c>
      <c r="AE824" s="65">
        <f t="shared" si="346"/>
        <v>415.505</v>
      </c>
      <c r="AF824" s="65">
        <f t="shared" si="347"/>
        <v>415.505</v>
      </c>
      <c r="AG824" s="65">
        <f t="shared" si="363"/>
        <v>0</v>
      </c>
      <c r="AH824" s="34" t="str">
        <f t="shared" si="348"/>
        <v/>
      </c>
      <c r="AI824" s="34" t="str">
        <f t="shared" si="349"/>
        <v/>
      </c>
      <c r="AJ824" s="65" t="str">
        <f t="shared" si="350"/>
        <v/>
      </c>
      <c r="AK824" s="37" t="str">
        <f t="shared" si="351"/>
        <v/>
      </c>
      <c r="AL824" s="14">
        <f t="shared" si="352"/>
        <v>415.51</v>
      </c>
      <c r="AM824" s="42">
        <f t="shared" si="353"/>
        <v>463.52</v>
      </c>
      <c r="AN824" s="60">
        <f t="shared" si="354"/>
        <v>40312</v>
      </c>
      <c r="AO824" s="43">
        <f t="shared" si="355"/>
        <v>4.6442910472681925E-2</v>
      </c>
      <c r="AP824" s="66">
        <f t="shared" si="356"/>
        <v>545.93641260637605</v>
      </c>
      <c r="AQ824" s="18">
        <v>0</v>
      </c>
      <c r="AR824" s="66">
        <f t="shared" si="357"/>
        <v>29103</v>
      </c>
      <c r="AS824" s="38">
        <f t="shared" si="358"/>
        <v>1150</v>
      </c>
      <c r="AT824" s="38">
        <f t="shared" si="359"/>
        <v>915.15000000000009</v>
      </c>
      <c r="AU824" s="66">
        <f t="shared" si="360"/>
        <v>27642</v>
      </c>
      <c r="AV824" s="20">
        <f t="shared" si="361"/>
        <v>29103</v>
      </c>
      <c r="AX824" s="65">
        <f t="shared" si="362"/>
        <v>1</v>
      </c>
    </row>
    <row r="825" spans="1:50" ht="15" customHeight="1">
      <c r="A825" s="2">
        <v>84</v>
      </c>
      <c r="B825" s="2">
        <v>700</v>
      </c>
      <c r="C825" s="1" t="s">
        <v>408</v>
      </c>
      <c r="D825" s="35">
        <v>19863</v>
      </c>
      <c r="E825" s="66">
        <v>0</v>
      </c>
      <c r="F825" s="7">
        <v>81</v>
      </c>
      <c r="G825" s="66">
        <v>71</v>
      </c>
      <c r="H825" s="63">
        <v>2.0880000000000001</v>
      </c>
      <c r="I825" s="65">
        <v>1</v>
      </c>
      <c r="J825" s="73">
        <f t="shared" si="337"/>
        <v>1.41E-2</v>
      </c>
      <c r="K825" s="65">
        <v>8</v>
      </c>
      <c r="L825" s="65">
        <v>31</v>
      </c>
      <c r="M825" s="61">
        <v>10</v>
      </c>
      <c r="N825" s="41">
        <f t="shared" si="336"/>
        <v>25.8065</v>
      </c>
      <c r="O825" s="41">
        <f t="shared" si="338"/>
        <v>32.258099999999999</v>
      </c>
      <c r="P825" s="3">
        <v>139</v>
      </c>
      <c r="Q825" s="3">
        <v>121</v>
      </c>
      <c r="R825" s="3">
        <v>131</v>
      </c>
      <c r="S825" s="3">
        <v>120</v>
      </c>
      <c r="T825" s="75">
        <v>81</v>
      </c>
      <c r="U825" s="74">
        <f t="shared" si="339"/>
        <v>139</v>
      </c>
      <c r="V825" s="42">
        <f t="shared" si="340"/>
        <v>48.92</v>
      </c>
      <c r="W825" s="68">
        <v>29709</v>
      </c>
      <c r="X825" s="69">
        <v>14502</v>
      </c>
      <c r="Y825" s="8">
        <v>0.19029200135290203</v>
      </c>
      <c r="Z825" s="37">
        <f t="shared" si="341"/>
        <v>425.66160000000002</v>
      </c>
      <c r="AA825" s="65">
        <f t="shared" si="342"/>
        <v>0</v>
      </c>
      <c r="AB825" s="34">
        <f t="shared" si="343"/>
        <v>0.43202299999999999</v>
      </c>
      <c r="AC825" s="34" t="str">
        <f t="shared" si="344"/>
        <v/>
      </c>
      <c r="AD825" s="65" t="str">
        <f t="shared" si="345"/>
        <v/>
      </c>
      <c r="AE825" s="65">
        <f t="shared" si="346"/>
        <v>410</v>
      </c>
      <c r="AF825" s="65">
        <f t="shared" si="347"/>
        <v>410</v>
      </c>
      <c r="AG825" s="65">
        <f t="shared" si="363"/>
        <v>0</v>
      </c>
      <c r="AH825" s="34" t="str">
        <f t="shared" si="348"/>
        <v/>
      </c>
      <c r="AI825" s="34" t="str">
        <f t="shared" si="349"/>
        <v/>
      </c>
      <c r="AJ825" s="65" t="str">
        <f t="shared" si="350"/>
        <v/>
      </c>
      <c r="AK825" s="37" t="str">
        <f t="shared" si="351"/>
        <v/>
      </c>
      <c r="AL825" s="14">
        <f t="shared" si="352"/>
        <v>410</v>
      </c>
      <c r="AM825" s="42">
        <f t="shared" si="353"/>
        <v>457.38</v>
      </c>
      <c r="AN825" s="60">
        <f t="shared" si="354"/>
        <v>19639</v>
      </c>
      <c r="AO825" s="43">
        <f t="shared" si="355"/>
        <v>4.6442910472681925E-2</v>
      </c>
      <c r="AP825" s="66">
        <f t="shared" si="356"/>
        <v>-10.403211945880752</v>
      </c>
      <c r="AQ825" s="18">
        <v>0</v>
      </c>
      <c r="AR825" s="66">
        <f t="shared" si="357"/>
        <v>19639</v>
      </c>
      <c r="AS825" s="38">
        <f t="shared" si="358"/>
        <v>710</v>
      </c>
      <c r="AT825" s="38">
        <f t="shared" si="359"/>
        <v>725.1</v>
      </c>
      <c r="AU825" s="66">
        <f t="shared" si="360"/>
        <v>19153</v>
      </c>
      <c r="AV825" s="20">
        <f t="shared" si="361"/>
        <v>19639</v>
      </c>
      <c r="AX825" s="65">
        <f t="shared" si="362"/>
        <v>1</v>
      </c>
    </row>
    <row r="826" spans="1:50" ht="15" customHeight="1">
      <c r="A826" s="2">
        <v>84</v>
      </c>
      <c r="B826" s="2">
        <v>900</v>
      </c>
      <c r="C826" s="1" t="s">
        <v>548</v>
      </c>
      <c r="D826" s="35">
        <v>0</v>
      </c>
      <c r="E826" s="66">
        <v>0</v>
      </c>
      <c r="F826" s="7">
        <v>68</v>
      </c>
      <c r="G826" s="66">
        <v>55</v>
      </c>
      <c r="H826" s="63">
        <v>2.5</v>
      </c>
      <c r="I826" s="65"/>
      <c r="J826" s="73">
        <f t="shared" si="337"/>
        <v>0</v>
      </c>
      <c r="K826" s="65">
        <v>12</v>
      </c>
      <c r="L826" s="65">
        <v>17</v>
      </c>
      <c r="M826" s="61">
        <v>5</v>
      </c>
      <c r="N826" s="41">
        <f t="shared" si="336"/>
        <v>70.588200000000001</v>
      </c>
      <c r="O826" s="41">
        <f t="shared" si="338"/>
        <v>29.411799999999999</v>
      </c>
      <c r="P826" s="3">
        <v>114</v>
      </c>
      <c r="Q826" s="3">
        <v>89</v>
      </c>
      <c r="R826" s="3">
        <v>63</v>
      </c>
      <c r="S826" s="3">
        <v>69</v>
      </c>
      <c r="T826" s="75">
        <v>68</v>
      </c>
      <c r="U826" s="74">
        <f t="shared" si="339"/>
        <v>114</v>
      </c>
      <c r="V826" s="42">
        <f t="shared" si="340"/>
        <v>51.75</v>
      </c>
      <c r="W826" s="68">
        <v>113971</v>
      </c>
      <c r="X826" s="69">
        <v>9303</v>
      </c>
      <c r="Y826" s="8">
        <v>3.4964856980032342</v>
      </c>
      <c r="Z826" s="37">
        <f t="shared" si="341"/>
        <v>19.4481</v>
      </c>
      <c r="AA826" s="65">
        <f t="shared" si="342"/>
        <v>200</v>
      </c>
      <c r="AB826" s="34">
        <f t="shared" si="343"/>
        <v>0.43202299999999999</v>
      </c>
      <c r="AC826" s="34" t="str">
        <f t="shared" si="344"/>
        <v/>
      </c>
      <c r="AD826" s="65" t="str">
        <f t="shared" si="345"/>
        <v/>
      </c>
      <c r="AE826" s="65">
        <f t="shared" si="346"/>
        <v>610</v>
      </c>
      <c r="AF826" s="65">
        <f t="shared" si="347"/>
        <v>610</v>
      </c>
      <c r="AG826" s="65">
        <f t="shared" si="363"/>
        <v>0</v>
      </c>
      <c r="AH826" s="34" t="str">
        <f t="shared" si="348"/>
        <v/>
      </c>
      <c r="AI826" s="34" t="str">
        <f t="shared" si="349"/>
        <v/>
      </c>
      <c r="AJ826" s="65" t="str">
        <f t="shared" si="350"/>
        <v/>
      </c>
      <c r="AK826" s="37" t="str">
        <f t="shared" si="351"/>
        <v/>
      </c>
      <c r="AL826" s="14">
        <f t="shared" si="352"/>
        <v>610</v>
      </c>
      <c r="AM826" s="42">
        <f t="shared" si="353"/>
        <v>680.49</v>
      </c>
      <c r="AN826" s="60">
        <f t="shared" si="354"/>
        <v>0</v>
      </c>
      <c r="AO826" s="43">
        <f t="shared" si="355"/>
        <v>4.6442910472681925E-2</v>
      </c>
      <c r="AP826" s="66">
        <f t="shared" si="356"/>
        <v>0</v>
      </c>
      <c r="AQ826" s="18">
        <v>0</v>
      </c>
      <c r="AR826" s="66">
        <f t="shared" si="357"/>
        <v>0</v>
      </c>
      <c r="AS826" s="38">
        <f t="shared" si="358"/>
        <v>550</v>
      </c>
      <c r="AT826" s="38">
        <f t="shared" si="359"/>
        <v>465.15000000000003</v>
      </c>
      <c r="AU826" s="66">
        <f t="shared" si="360"/>
        <v>-465</v>
      </c>
      <c r="AV826" s="20">
        <f t="shared" si="361"/>
        <v>0</v>
      </c>
      <c r="AX826" s="65">
        <f t="shared" si="362"/>
        <v>0</v>
      </c>
    </row>
    <row r="827" spans="1:50" ht="15" customHeight="1">
      <c r="A827" s="2">
        <v>84</v>
      </c>
      <c r="B827" s="2">
        <v>1200</v>
      </c>
      <c r="C827" s="1" t="s">
        <v>838</v>
      </c>
      <c r="D827" s="35">
        <v>28968</v>
      </c>
      <c r="E827" s="66">
        <v>0</v>
      </c>
      <c r="F827" s="7">
        <v>142</v>
      </c>
      <c r="G827" s="66">
        <v>131</v>
      </c>
      <c r="H827" s="63">
        <v>2.2589999999999999</v>
      </c>
      <c r="I827" s="65">
        <v>2</v>
      </c>
      <c r="J827" s="73">
        <f t="shared" si="337"/>
        <v>1.5299999999999999E-2</v>
      </c>
      <c r="K827" s="65">
        <v>38</v>
      </c>
      <c r="L827" s="65">
        <v>72</v>
      </c>
      <c r="M827" s="61">
        <v>11</v>
      </c>
      <c r="N827" s="41">
        <f t="shared" si="336"/>
        <v>52.777799999999999</v>
      </c>
      <c r="O827" s="41">
        <f t="shared" si="338"/>
        <v>15.277799999999999</v>
      </c>
      <c r="P827" s="3">
        <v>171</v>
      </c>
      <c r="Q827" s="3">
        <v>177</v>
      </c>
      <c r="R827" s="3">
        <v>158</v>
      </c>
      <c r="S827" s="3">
        <v>122</v>
      </c>
      <c r="T827" s="75">
        <v>142</v>
      </c>
      <c r="U827" s="74">
        <f t="shared" si="339"/>
        <v>177</v>
      </c>
      <c r="V827" s="42">
        <f t="shared" si="340"/>
        <v>25.99</v>
      </c>
      <c r="W827" s="68">
        <v>63270</v>
      </c>
      <c r="X827" s="69">
        <v>39500</v>
      </c>
      <c r="Y827" s="8">
        <v>0.28506811614571187</v>
      </c>
      <c r="Z827" s="37">
        <f t="shared" si="341"/>
        <v>498.1266</v>
      </c>
      <c r="AA827" s="65">
        <f t="shared" si="342"/>
        <v>0</v>
      </c>
      <c r="AB827" s="34">
        <f t="shared" si="343"/>
        <v>0.43202299999999999</v>
      </c>
      <c r="AC827" s="34" t="str">
        <f t="shared" si="344"/>
        <v/>
      </c>
      <c r="AD827" s="65" t="str">
        <f t="shared" si="345"/>
        <v/>
      </c>
      <c r="AE827" s="65">
        <f t="shared" si="346"/>
        <v>421.37700000000001</v>
      </c>
      <c r="AF827" s="65">
        <f t="shared" si="347"/>
        <v>421.37700000000001</v>
      </c>
      <c r="AG827" s="65">
        <f t="shared" si="363"/>
        <v>0</v>
      </c>
      <c r="AH827" s="34" t="str">
        <f t="shared" si="348"/>
        <v/>
      </c>
      <c r="AI827" s="34" t="str">
        <f t="shared" si="349"/>
        <v/>
      </c>
      <c r="AJ827" s="65" t="str">
        <f t="shared" si="350"/>
        <v/>
      </c>
      <c r="AK827" s="37" t="str">
        <f t="shared" si="351"/>
        <v/>
      </c>
      <c r="AL827" s="14">
        <f t="shared" si="352"/>
        <v>421.38</v>
      </c>
      <c r="AM827" s="42">
        <f t="shared" si="353"/>
        <v>470.07</v>
      </c>
      <c r="AN827" s="60">
        <f t="shared" si="354"/>
        <v>34245</v>
      </c>
      <c r="AO827" s="43">
        <f t="shared" si="355"/>
        <v>4.6442910472681925E-2</v>
      </c>
      <c r="AP827" s="66">
        <f t="shared" si="356"/>
        <v>245.07923856434252</v>
      </c>
      <c r="AQ827" s="18">
        <v>0</v>
      </c>
      <c r="AR827" s="66">
        <f t="shared" si="357"/>
        <v>29213</v>
      </c>
      <c r="AS827" s="38">
        <f t="shared" si="358"/>
        <v>1310</v>
      </c>
      <c r="AT827" s="38">
        <f t="shared" si="359"/>
        <v>1975</v>
      </c>
      <c r="AU827" s="66">
        <f t="shared" si="360"/>
        <v>27658</v>
      </c>
      <c r="AV827" s="20">
        <f t="shared" si="361"/>
        <v>29213</v>
      </c>
      <c r="AX827" s="65">
        <f t="shared" si="362"/>
        <v>1</v>
      </c>
    </row>
    <row r="828" spans="1:50" ht="15" customHeight="1">
      <c r="A828" s="2">
        <v>84</v>
      </c>
      <c r="B828" s="2">
        <v>8500</v>
      </c>
      <c r="C828" s="1" t="s">
        <v>665</v>
      </c>
      <c r="D828" s="35">
        <v>138253</v>
      </c>
      <c r="E828" s="66">
        <v>0</v>
      </c>
      <c r="F828" s="7">
        <v>493</v>
      </c>
      <c r="G828" s="66">
        <v>484</v>
      </c>
      <c r="H828" s="63">
        <v>2.262</v>
      </c>
      <c r="I828" s="65">
        <v>199</v>
      </c>
      <c r="J828" s="73">
        <f t="shared" si="337"/>
        <v>0.41120000000000001</v>
      </c>
      <c r="K828" s="65">
        <v>85</v>
      </c>
      <c r="L828" s="65">
        <v>284</v>
      </c>
      <c r="M828" s="61">
        <v>52</v>
      </c>
      <c r="N828" s="41">
        <f t="shared" si="336"/>
        <v>29.929600000000001</v>
      </c>
      <c r="O828" s="41">
        <f t="shared" si="338"/>
        <v>18.309900000000003</v>
      </c>
      <c r="P828" s="3">
        <v>448</v>
      </c>
      <c r="Q828" s="3">
        <v>476</v>
      </c>
      <c r="R828" s="3">
        <v>443</v>
      </c>
      <c r="S828" s="3">
        <v>497</v>
      </c>
      <c r="T828" s="75">
        <v>493</v>
      </c>
      <c r="U828" s="74">
        <f t="shared" si="339"/>
        <v>497</v>
      </c>
      <c r="V828" s="42">
        <f t="shared" si="340"/>
        <v>2.62</v>
      </c>
      <c r="W828" s="68">
        <v>259433</v>
      </c>
      <c r="X828" s="69">
        <v>307458</v>
      </c>
      <c r="Y828" s="8">
        <v>0.8818755144811482</v>
      </c>
      <c r="Z828" s="37">
        <f t="shared" si="341"/>
        <v>559.03579999999999</v>
      </c>
      <c r="AA828" s="65">
        <f t="shared" si="342"/>
        <v>0</v>
      </c>
      <c r="AB828" s="34">
        <f t="shared" si="343"/>
        <v>0.43202299999999999</v>
      </c>
      <c r="AC828" s="34" t="str">
        <f t="shared" si="344"/>
        <v/>
      </c>
      <c r="AD828" s="65" t="str">
        <f t="shared" si="345"/>
        <v/>
      </c>
      <c r="AE828" s="65">
        <f t="shared" si="346"/>
        <v>550.928</v>
      </c>
      <c r="AF828" s="65">
        <f t="shared" si="347"/>
        <v>550.928</v>
      </c>
      <c r="AG828" s="65">
        <f t="shared" si="363"/>
        <v>0</v>
      </c>
      <c r="AH828" s="34" t="str">
        <f t="shared" si="348"/>
        <v/>
      </c>
      <c r="AI828" s="34" t="str">
        <f t="shared" si="349"/>
        <v/>
      </c>
      <c r="AJ828" s="65" t="str">
        <f t="shared" si="350"/>
        <v/>
      </c>
      <c r="AK828" s="37" t="str">
        <f t="shared" si="351"/>
        <v/>
      </c>
      <c r="AL828" s="14">
        <f t="shared" si="352"/>
        <v>550.92999999999995</v>
      </c>
      <c r="AM828" s="42">
        <f t="shared" si="353"/>
        <v>614.59</v>
      </c>
      <c r="AN828" s="60">
        <f t="shared" si="354"/>
        <v>185381</v>
      </c>
      <c r="AO828" s="43">
        <f t="shared" si="355"/>
        <v>4.6442910472681925E-2</v>
      </c>
      <c r="AP828" s="66">
        <f t="shared" si="356"/>
        <v>2188.7614847565537</v>
      </c>
      <c r="AQ828" s="18">
        <v>0</v>
      </c>
      <c r="AR828" s="66">
        <f t="shared" si="357"/>
        <v>140442</v>
      </c>
      <c r="AS828" s="38">
        <f t="shared" si="358"/>
        <v>4840</v>
      </c>
      <c r="AT828" s="38">
        <f t="shared" si="359"/>
        <v>15372.900000000001</v>
      </c>
      <c r="AU828" s="66">
        <f t="shared" si="360"/>
        <v>133413</v>
      </c>
      <c r="AV828" s="20">
        <f t="shared" si="361"/>
        <v>140442</v>
      </c>
      <c r="AX828" s="65">
        <f t="shared" si="362"/>
        <v>1</v>
      </c>
    </row>
    <row r="829" spans="1:50" ht="15" customHeight="1">
      <c r="A829" s="2">
        <v>85</v>
      </c>
      <c r="B829" s="2">
        <v>100</v>
      </c>
      <c r="C829" s="1" t="s">
        <v>14</v>
      </c>
      <c r="D829" s="35">
        <v>81183</v>
      </c>
      <c r="E829" s="66">
        <v>0</v>
      </c>
      <c r="F829" s="7">
        <v>493</v>
      </c>
      <c r="G829" s="66">
        <v>466</v>
      </c>
      <c r="H829" s="63">
        <v>2.6779999999999999</v>
      </c>
      <c r="I829" s="65">
        <v>91</v>
      </c>
      <c r="J829" s="73">
        <f t="shared" si="337"/>
        <v>0.1953</v>
      </c>
      <c r="K829" s="65">
        <v>67</v>
      </c>
      <c r="L829" s="65">
        <v>194</v>
      </c>
      <c r="M829" s="61">
        <v>50</v>
      </c>
      <c r="N829" s="41">
        <f t="shared" si="336"/>
        <v>34.536099999999998</v>
      </c>
      <c r="O829" s="41">
        <f t="shared" si="338"/>
        <v>25.773200000000003</v>
      </c>
      <c r="P829" s="3">
        <v>334</v>
      </c>
      <c r="Q829" s="3">
        <v>354</v>
      </c>
      <c r="R829" s="3">
        <v>349</v>
      </c>
      <c r="S829" s="3">
        <v>417</v>
      </c>
      <c r="T829" s="75">
        <v>493</v>
      </c>
      <c r="U829" s="74">
        <f t="shared" si="339"/>
        <v>493</v>
      </c>
      <c r="V829" s="42">
        <f t="shared" si="340"/>
        <v>5.48</v>
      </c>
      <c r="W829" s="68">
        <v>313401</v>
      </c>
      <c r="X829" s="69">
        <v>131263</v>
      </c>
      <c r="Y829" s="8">
        <v>2.9783670812374421</v>
      </c>
      <c r="Z829" s="37">
        <f t="shared" si="341"/>
        <v>165.52690000000001</v>
      </c>
      <c r="AA829" s="65">
        <f t="shared" si="342"/>
        <v>0</v>
      </c>
      <c r="AB829" s="34">
        <f t="shared" si="343"/>
        <v>0.43202299999999999</v>
      </c>
      <c r="AC829" s="34" t="str">
        <f t="shared" si="344"/>
        <v/>
      </c>
      <c r="AD829" s="65" t="str">
        <f t="shared" si="345"/>
        <v/>
      </c>
      <c r="AE829" s="65">
        <f t="shared" si="346"/>
        <v>544.322</v>
      </c>
      <c r="AF829" s="65">
        <f t="shared" si="347"/>
        <v>544.322</v>
      </c>
      <c r="AG829" s="65">
        <f t="shared" si="363"/>
        <v>0</v>
      </c>
      <c r="AH829" s="34" t="str">
        <f t="shared" si="348"/>
        <v/>
      </c>
      <c r="AI829" s="34" t="str">
        <f t="shared" si="349"/>
        <v/>
      </c>
      <c r="AJ829" s="65" t="str">
        <f t="shared" si="350"/>
        <v/>
      </c>
      <c r="AK829" s="37" t="str">
        <f t="shared" si="351"/>
        <v/>
      </c>
      <c r="AL829" s="14">
        <f t="shared" si="352"/>
        <v>544.32000000000005</v>
      </c>
      <c r="AM829" s="42">
        <f t="shared" si="353"/>
        <v>607.22</v>
      </c>
      <c r="AN829" s="60">
        <f t="shared" si="354"/>
        <v>147568</v>
      </c>
      <c r="AO829" s="43">
        <f t="shared" si="355"/>
        <v>4.6442910472681925E-2</v>
      </c>
      <c r="AP829" s="66">
        <f t="shared" si="356"/>
        <v>3083.1126117289896</v>
      </c>
      <c r="AQ829" s="18">
        <v>0</v>
      </c>
      <c r="AR829" s="66">
        <f t="shared" si="357"/>
        <v>84266</v>
      </c>
      <c r="AS829" s="38">
        <f t="shared" si="358"/>
        <v>4660</v>
      </c>
      <c r="AT829" s="38">
        <f t="shared" si="359"/>
        <v>6563.1500000000005</v>
      </c>
      <c r="AU829" s="66">
        <f t="shared" si="360"/>
        <v>76523</v>
      </c>
      <c r="AV829" s="20">
        <f t="shared" si="361"/>
        <v>84266</v>
      </c>
      <c r="AX829" s="65">
        <f t="shared" si="362"/>
        <v>1</v>
      </c>
    </row>
    <row r="830" spans="1:50" ht="15" customHeight="1">
      <c r="A830" s="2">
        <v>85</v>
      </c>
      <c r="B830" s="2">
        <v>200</v>
      </c>
      <c r="C830" s="1" t="s">
        <v>181</v>
      </c>
      <c r="D830" s="35">
        <v>44489</v>
      </c>
      <c r="E830" s="66">
        <v>0</v>
      </c>
      <c r="F830" s="7">
        <v>323</v>
      </c>
      <c r="G830" s="66">
        <v>302</v>
      </c>
      <c r="H830" s="63">
        <v>2.2879999999999998</v>
      </c>
      <c r="I830" s="65">
        <v>7</v>
      </c>
      <c r="J830" s="73">
        <f t="shared" si="337"/>
        <v>2.3199999999999998E-2</v>
      </c>
      <c r="K830" s="65">
        <v>54</v>
      </c>
      <c r="L830" s="65">
        <v>154</v>
      </c>
      <c r="M830" s="61">
        <v>35</v>
      </c>
      <c r="N830" s="41">
        <f t="shared" si="336"/>
        <v>35.064900000000002</v>
      </c>
      <c r="O830" s="41">
        <f t="shared" si="338"/>
        <v>22.7273</v>
      </c>
      <c r="P830" s="3">
        <v>369</v>
      </c>
      <c r="Q830" s="3">
        <v>350</v>
      </c>
      <c r="R830" s="3">
        <v>360</v>
      </c>
      <c r="S830" s="3">
        <v>329</v>
      </c>
      <c r="T830" s="75">
        <v>323</v>
      </c>
      <c r="U830" s="74">
        <f t="shared" si="339"/>
        <v>369</v>
      </c>
      <c r="V830" s="42">
        <f t="shared" si="340"/>
        <v>18.16</v>
      </c>
      <c r="W830" s="68">
        <v>223872</v>
      </c>
      <c r="X830" s="69">
        <v>109280</v>
      </c>
      <c r="Y830" s="8">
        <v>0.98100222858175401</v>
      </c>
      <c r="Z830" s="37">
        <f t="shared" si="341"/>
        <v>329.25510000000003</v>
      </c>
      <c r="AA830" s="65">
        <f t="shared" si="342"/>
        <v>0</v>
      </c>
      <c r="AB830" s="34">
        <f t="shared" si="343"/>
        <v>0.43202299999999999</v>
      </c>
      <c r="AC830" s="34" t="str">
        <f t="shared" si="344"/>
        <v/>
      </c>
      <c r="AD830" s="65" t="str">
        <f t="shared" si="345"/>
        <v/>
      </c>
      <c r="AE830" s="65">
        <f t="shared" si="346"/>
        <v>484.13400000000001</v>
      </c>
      <c r="AF830" s="65">
        <f t="shared" si="347"/>
        <v>484.13400000000001</v>
      </c>
      <c r="AG830" s="65">
        <f t="shared" si="363"/>
        <v>0</v>
      </c>
      <c r="AH830" s="34" t="str">
        <f t="shared" si="348"/>
        <v/>
      </c>
      <c r="AI830" s="34" t="str">
        <f t="shared" si="349"/>
        <v/>
      </c>
      <c r="AJ830" s="65" t="str">
        <f t="shared" si="350"/>
        <v/>
      </c>
      <c r="AK830" s="37" t="str">
        <f t="shared" si="351"/>
        <v/>
      </c>
      <c r="AL830" s="14">
        <f t="shared" si="352"/>
        <v>484.13</v>
      </c>
      <c r="AM830" s="42">
        <f t="shared" si="353"/>
        <v>540.07000000000005</v>
      </c>
      <c r="AN830" s="60">
        <f t="shared" si="354"/>
        <v>66383</v>
      </c>
      <c r="AO830" s="43">
        <f t="shared" si="355"/>
        <v>4.6442910472681925E-2</v>
      </c>
      <c r="AP830" s="66">
        <f t="shared" si="356"/>
        <v>1016.8210818888981</v>
      </c>
      <c r="AQ830" s="18">
        <v>0</v>
      </c>
      <c r="AR830" s="66">
        <f t="shared" si="357"/>
        <v>45506</v>
      </c>
      <c r="AS830" s="38">
        <f t="shared" si="358"/>
        <v>3020</v>
      </c>
      <c r="AT830" s="38">
        <f t="shared" si="359"/>
        <v>5464</v>
      </c>
      <c r="AU830" s="66">
        <f t="shared" si="360"/>
        <v>41469</v>
      </c>
      <c r="AV830" s="20">
        <f t="shared" si="361"/>
        <v>45506</v>
      </c>
      <c r="AX830" s="65">
        <f t="shared" si="362"/>
        <v>1</v>
      </c>
    </row>
    <row r="831" spans="1:50" ht="15" customHeight="1">
      <c r="A831" s="2">
        <v>85</v>
      </c>
      <c r="B831" s="2">
        <v>400</v>
      </c>
      <c r="C831" s="1" t="s">
        <v>230</v>
      </c>
      <c r="D831" s="35">
        <v>24992</v>
      </c>
      <c r="E831" s="66">
        <v>0</v>
      </c>
      <c r="F831" s="7">
        <v>152</v>
      </c>
      <c r="G831" s="66">
        <v>148</v>
      </c>
      <c r="H831" s="63">
        <v>2.145</v>
      </c>
      <c r="I831" s="65">
        <v>43</v>
      </c>
      <c r="J831" s="73">
        <f t="shared" si="337"/>
        <v>0.29049999999999998</v>
      </c>
      <c r="K831" s="65">
        <v>13</v>
      </c>
      <c r="L831" s="65">
        <v>44</v>
      </c>
      <c r="M831" s="61">
        <v>14</v>
      </c>
      <c r="N831" s="41">
        <f t="shared" si="336"/>
        <v>29.545500000000004</v>
      </c>
      <c r="O831" s="41">
        <f t="shared" si="338"/>
        <v>31.818200000000001</v>
      </c>
      <c r="P831" s="3">
        <v>158</v>
      </c>
      <c r="Q831" s="3">
        <v>198</v>
      </c>
      <c r="R831" s="3">
        <v>220</v>
      </c>
      <c r="S831" s="3">
        <v>214</v>
      </c>
      <c r="T831" s="75">
        <v>152</v>
      </c>
      <c r="U831" s="74">
        <f t="shared" si="339"/>
        <v>220</v>
      </c>
      <c r="V831" s="42">
        <f t="shared" si="340"/>
        <v>32.729999999999997</v>
      </c>
      <c r="W831" s="68">
        <v>98720</v>
      </c>
      <c r="X831" s="69">
        <v>37338</v>
      </c>
      <c r="Y831" s="8">
        <v>2.0389951613675432</v>
      </c>
      <c r="Z831" s="37">
        <f t="shared" si="341"/>
        <v>74.546499999999995</v>
      </c>
      <c r="AA831" s="65">
        <f t="shared" si="342"/>
        <v>0</v>
      </c>
      <c r="AB831" s="34">
        <f t="shared" si="343"/>
        <v>0.43202299999999999</v>
      </c>
      <c r="AC831" s="34" t="str">
        <f t="shared" si="344"/>
        <v/>
      </c>
      <c r="AD831" s="65" t="str">
        <f t="shared" si="345"/>
        <v/>
      </c>
      <c r="AE831" s="65">
        <f t="shared" si="346"/>
        <v>427.61599999999999</v>
      </c>
      <c r="AF831" s="65">
        <f t="shared" si="347"/>
        <v>427.61599999999999</v>
      </c>
      <c r="AG831" s="65">
        <f t="shared" si="363"/>
        <v>0</v>
      </c>
      <c r="AH831" s="34" t="str">
        <f t="shared" si="348"/>
        <v/>
      </c>
      <c r="AI831" s="34" t="str">
        <f t="shared" si="349"/>
        <v/>
      </c>
      <c r="AJ831" s="65" t="str">
        <f t="shared" si="350"/>
        <v/>
      </c>
      <c r="AK831" s="37" t="str">
        <f t="shared" si="351"/>
        <v/>
      </c>
      <c r="AL831" s="14">
        <f t="shared" si="352"/>
        <v>427.62</v>
      </c>
      <c r="AM831" s="42">
        <f t="shared" si="353"/>
        <v>477.03</v>
      </c>
      <c r="AN831" s="60">
        <f t="shared" si="354"/>
        <v>27951</v>
      </c>
      <c r="AO831" s="43">
        <f t="shared" si="355"/>
        <v>4.6442910472681925E-2</v>
      </c>
      <c r="AP831" s="66">
        <f t="shared" si="356"/>
        <v>137.42457208866583</v>
      </c>
      <c r="AQ831" s="18">
        <v>0</v>
      </c>
      <c r="AR831" s="66">
        <f t="shared" si="357"/>
        <v>25129</v>
      </c>
      <c r="AS831" s="38">
        <f t="shared" si="358"/>
        <v>1480</v>
      </c>
      <c r="AT831" s="38">
        <f t="shared" si="359"/>
        <v>1866.9</v>
      </c>
      <c r="AU831" s="66">
        <f t="shared" si="360"/>
        <v>23512</v>
      </c>
      <c r="AV831" s="20">
        <f t="shared" si="361"/>
        <v>25129</v>
      </c>
      <c r="AX831" s="65">
        <f t="shared" si="362"/>
        <v>1</v>
      </c>
    </row>
    <row r="832" spans="1:50" ht="15" customHeight="1">
      <c r="A832" s="2">
        <v>85</v>
      </c>
      <c r="B832" s="2">
        <v>500</v>
      </c>
      <c r="C832" s="1" t="s">
        <v>307</v>
      </c>
      <c r="D832" s="35">
        <v>374751</v>
      </c>
      <c r="E832" s="66">
        <v>0</v>
      </c>
      <c r="F832" s="7">
        <v>4036</v>
      </c>
      <c r="G832" s="66">
        <v>4168</v>
      </c>
      <c r="H832" s="63">
        <v>2.3570000000000002</v>
      </c>
      <c r="I832" s="65">
        <v>1961</v>
      </c>
      <c r="J832" s="73">
        <f t="shared" si="337"/>
        <v>0.47049999999999997</v>
      </c>
      <c r="K832" s="65">
        <v>74</v>
      </c>
      <c r="L832" s="65">
        <v>1812</v>
      </c>
      <c r="M832" s="61">
        <v>389</v>
      </c>
      <c r="N832" s="41">
        <f t="shared" si="336"/>
        <v>4.0838999999999999</v>
      </c>
      <c r="O832" s="41">
        <f t="shared" si="338"/>
        <v>21.468</v>
      </c>
      <c r="P832" s="3">
        <v>1829</v>
      </c>
      <c r="Q832" s="3">
        <v>2567</v>
      </c>
      <c r="R832" s="3">
        <v>2878</v>
      </c>
      <c r="S832" s="3">
        <v>3373</v>
      </c>
      <c r="T832" s="74">
        <v>4036</v>
      </c>
      <c r="U832" s="74">
        <f t="shared" si="339"/>
        <v>4036</v>
      </c>
      <c r="V832" s="42">
        <f t="shared" si="340"/>
        <v>0</v>
      </c>
      <c r="W832" s="68">
        <v>3558943</v>
      </c>
      <c r="X832" s="69">
        <v>1571693</v>
      </c>
      <c r="Y832" s="8">
        <v>2.4883458919500785</v>
      </c>
      <c r="Z832" s="37">
        <f t="shared" si="341"/>
        <v>1621.961</v>
      </c>
      <c r="AA832" s="65">
        <f t="shared" si="342"/>
        <v>0</v>
      </c>
      <c r="AB832" s="34">
        <f t="shared" si="343"/>
        <v>0.43202299999999999</v>
      </c>
      <c r="AC832" s="34" t="str">
        <f t="shared" si="344"/>
        <v/>
      </c>
      <c r="AD832" s="65" t="str">
        <f t="shared" si="345"/>
        <v/>
      </c>
      <c r="AE832" s="65" t="str">
        <f t="shared" si="346"/>
        <v/>
      </c>
      <c r="AF832" s="65" t="str">
        <f t="shared" si="347"/>
        <v/>
      </c>
      <c r="AG832" s="65">
        <f t="shared" si="363"/>
        <v>536.37668121000002</v>
      </c>
      <c r="AH832" s="34" t="str">
        <f t="shared" si="348"/>
        <v/>
      </c>
      <c r="AI832" s="34" t="str">
        <f t="shared" si="349"/>
        <v/>
      </c>
      <c r="AJ832" s="65" t="str">
        <f t="shared" si="350"/>
        <v/>
      </c>
      <c r="AK832" s="37" t="str">
        <f t="shared" si="351"/>
        <v/>
      </c>
      <c r="AL832" s="14">
        <f t="shared" si="352"/>
        <v>536.38</v>
      </c>
      <c r="AM832" s="42">
        <f t="shared" si="353"/>
        <v>598.36</v>
      </c>
      <c r="AN832" s="60">
        <f t="shared" si="354"/>
        <v>956419</v>
      </c>
      <c r="AO832" s="43">
        <f t="shared" si="355"/>
        <v>4.6442910472681925E-2</v>
      </c>
      <c r="AP832" s="66">
        <f t="shared" si="356"/>
        <v>27014.35484882395</v>
      </c>
      <c r="AQ832" s="18">
        <v>0</v>
      </c>
      <c r="AR832" s="66">
        <f t="shared" si="357"/>
        <v>401765</v>
      </c>
      <c r="AS832" s="38">
        <f t="shared" si="358"/>
        <v>41680</v>
      </c>
      <c r="AT832" s="38">
        <f t="shared" si="359"/>
        <v>78584.650000000009</v>
      </c>
      <c r="AU832" s="66">
        <f t="shared" si="360"/>
        <v>333071</v>
      </c>
      <c r="AV832" s="20">
        <f t="shared" si="361"/>
        <v>401765</v>
      </c>
      <c r="AX832" s="65">
        <f t="shared" si="362"/>
        <v>1</v>
      </c>
    </row>
    <row r="833" spans="1:50" ht="15" customHeight="1">
      <c r="A833" s="2">
        <v>85</v>
      </c>
      <c r="B833" s="2">
        <v>700</v>
      </c>
      <c r="C833" s="1" t="s">
        <v>452</v>
      </c>
      <c r="D833" s="35">
        <v>478937</v>
      </c>
      <c r="E833" s="66">
        <v>0</v>
      </c>
      <c r="F833" s="7">
        <v>1620</v>
      </c>
      <c r="G833" s="66">
        <v>1523</v>
      </c>
      <c r="H833" s="63">
        <v>2.5539999999999998</v>
      </c>
      <c r="I833" s="65">
        <v>740</v>
      </c>
      <c r="J833" s="73">
        <f t="shared" si="337"/>
        <v>0.4859</v>
      </c>
      <c r="K833" s="65">
        <v>177</v>
      </c>
      <c r="L833" s="65">
        <v>616</v>
      </c>
      <c r="M833" s="61">
        <v>76</v>
      </c>
      <c r="N833" s="41">
        <f t="shared" si="336"/>
        <v>28.733799999999999</v>
      </c>
      <c r="O833" s="41">
        <f t="shared" si="338"/>
        <v>12.3377</v>
      </c>
      <c r="P833" s="3">
        <v>1000</v>
      </c>
      <c r="Q833" s="3">
        <v>1226</v>
      </c>
      <c r="R833" s="3">
        <v>1298</v>
      </c>
      <c r="S833" s="3">
        <v>1484</v>
      </c>
      <c r="T833" s="74">
        <v>1620</v>
      </c>
      <c r="U833" s="74">
        <f t="shared" si="339"/>
        <v>1620</v>
      </c>
      <c r="V833" s="42">
        <f t="shared" si="340"/>
        <v>5.99</v>
      </c>
      <c r="W833" s="68">
        <v>948972</v>
      </c>
      <c r="X833" s="69">
        <v>916994</v>
      </c>
      <c r="Y833" s="8">
        <v>1.1505659485681015</v>
      </c>
      <c r="Z833" s="37">
        <f t="shared" si="341"/>
        <v>1408.0027</v>
      </c>
      <c r="AA833" s="65">
        <f t="shared" si="342"/>
        <v>0</v>
      </c>
      <c r="AB833" s="34">
        <f t="shared" si="343"/>
        <v>0.43202299999999999</v>
      </c>
      <c r="AC833" s="34" t="str">
        <f t="shared" si="344"/>
        <v/>
      </c>
      <c r="AD833" s="65" t="str">
        <f t="shared" si="345"/>
        <v/>
      </c>
      <c r="AE833" s="65">
        <f t="shared" si="346"/>
        <v>932.24099999999999</v>
      </c>
      <c r="AF833" s="65">
        <f t="shared" si="347"/>
        <v>630</v>
      </c>
      <c r="AG833" s="65">
        <f t="shared" si="363"/>
        <v>0</v>
      </c>
      <c r="AH833" s="34" t="str">
        <f t="shared" si="348"/>
        <v/>
      </c>
      <c r="AI833" s="34" t="str">
        <f t="shared" si="349"/>
        <v/>
      </c>
      <c r="AJ833" s="65" t="str">
        <f t="shared" si="350"/>
        <v/>
      </c>
      <c r="AK833" s="37" t="str">
        <f t="shared" si="351"/>
        <v/>
      </c>
      <c r="AL833" s="14">
        <f t="shared" si="352"/>
        <v>630</v>
      </c>
      <c r="AM833" s="42">
        <f t="shared" si="353"/>
        <v>702.8</v>
      </c>
      <c r="AN833" s="60">
        <f t="shared" si="354"/>
        <v>660387</v>
      </c>
      <c r="AO833" s="43">
        <f t="shared" si="355"/>
        <v>4.6442910472681925E-2</v>
      </c>
      <c r="AP833" s="66">
        <f t="shared" si="356"/>
        <v>8427.0661052681353</v>
      </c>
      <c r="AQ833" s="18">
        <v>0</v>
      </c>
      <c r="AR833" s="66">
        <f t="shared" si="357"/>
        <v>487364</v>
      </c>
      <c r="AS833" s="38">
        <f t="shared" si="358"/>
        <v>15230</v>
      </c>
      <c r="AT833" s="38">
        <f t="shared" si="359"/>
        <v>45849.700000000004</v>
      </c>
      <c r="AU833" s="66">
        <f t="shared" si="360"/>
        <v>463707</v>
      </c>
      <c r="AV833" s="20">
        <f t="shared" si="361"/>
        <v>487364</v>
      </c>
      <c r="AX833" s="65">
        <f t="shared" si="362"/>
        <v>1</v>
      </c>
    </row>
    <row r="834" spans="1:50" ht="15" customHeight="1">
      <c r="A834" s="2">
        <v>85</v>
      </c>
      <c r="B834" s="2">
        <v>800</v>
      </c>
      <c r="C834" s="1" t="s">
        <v>524</v>
      </c>
      <c r="D834" s="35">
        <v>37911</v>
      </c>
      <c r="E834" s="66">
        <v>0</v>
      </c>
      <c r="F834" s="7">
        <v>204</v>
      </c>
      <c r="G834" s="66">
        <v>189</v>
      </c>
      <c r="H834" s="63">
        <v>2.4550000000000001</v>
      </c>
      <c r="I834" s="65">
        <v>129</v>
      </c>
      <c r="J834" s="73">
        <f t="shared" si="337"/>
        <v>0.6825</v>
      </c>
      <c r="K834" s="65">
        <v>41</v>
      </c>
      <c r="L834" s="65">
        <v>70</v>
      </c>
      <c r="M834" s="61">
        <v>12</v>
      </c>
      <c r="N834" s="41">
        <f t="shared" si="336"/>
        <v>58.571399999999997</v>
      </c>
      <c r="O834" s="41">
        <f t="shared" si="338"/>
        <v>17.142900000000001</v>
      </c>
      <c r="P834" s="3">
        <v>301</v>
      </c>
      <c r="Q834" s="3">
        <v>265</v>
      </c>
      <c r="R834" s="3">
        <v>258</v>
      </c>
      <c r="S834" s="3">
        <v>235</v>
      </c>
      <c r="T834" s="75">
        <v>204</v>
      </c>
      <c r="U834" s="74">
        <f t="shared" si="339"/>
        <v>301</v>
      </c>
      <c r="V834" s="42">
        <f t="shared" si="340"/>
        <v>37.21</v>
      </c>
      <c r="W834" s="68">
        <v>116584</v>
      </c>
      <c r="X834" s="69">
        <v>30003</v>
      </c>
      <c r="Y834" s="8">
        <v>0.25684674986911138</v>
      </c>
      <c r="Z834" s="37">
        <f t="shared" si="341"/>
        <v>794.24789999999996</v>
      </c>
      <c r="AA834" s="65">
        <f t="shared" si="342"/>
        <v>0</v>
      </c>
      <c r="AB834" s="34">
        <f t="shared" si="343"/>
        <v>0.43202299999999999</v>
      </c>
      <c r="AC834" s="34" t="str">
        <f t="shared" si="344"/>
        <v/>
      </c>
      <c r="AD834" s="65" t="str">
        <f t="shared" si="345"/>
        <v/>
      </c>
      <c r="AE834" s="65">
        <f t="shared" si="346"/>
        <v>442.66300000000001</v>
      </c>
      <c r="AF834" s="65">
        <f t="shared" si="347"/>
        <v>442.66300000000001</v>
      </c>
      <c r="AG834" s="65">
        <f t="shared" si="363"/>
        <v>0</v>
      </c>
      <c r="AH834" s="34" t="str">
        <f t="shared" si="348"/>
        <v/>
      </c>
      <c r="AI834" s="34" t="str">
        <f t="shared" si="349"/>
        <v/>
      </c>
      <c r="AJ834" s="65" t="str">
        <f t="shared" si="350"/>
        <v/>
      </c>
      <c r="AK834" s="37" t="str">
        <f t="shared" si="351"/>
        <v/>
      </c>
      <c r="AL834" s="14">
        <f t="shared" si="352"/>
        <v>442.66</v>
      </c>
      <c r="AM834" s="42">
        <f t="shared" si="353"/>
        <v>493.81</v>
      </c>
      <c r="AN834" s="60">
        <f t="shared" si="354"/>
        <v>42963</v>
      </c>
      <c r="AO834" s="43">
        <f t="shared" si="355"/>
        <v>4.6442910472681925E-2</v>
      </c>
      <c r="AP834" s="66">
        <f t="shared" si="356"/>
        <v>234.6295837079891</v>
      </c>
      <c r="AQ834" s="18">
        <v>0</v>
      </c>
      <c r="AR834" s="66">
        <f t="shared" si="357"/>
        <v>38146</v>
      </c>
      <c r="AS834" s="38">
        <f t="shared" si="358"/>
        <v>1890</v>
      </c>
      <c r="AT834" s="38">
        <f t="shared" si="359"/>
        <v>1500.15</v>
      </c>
      <c r="AU834" s="66">
        <f t="shared" si="360"/>
        <v>36411</v>
      </c>
      <c r="AV834" s="20">
        <f t="shared" si="361"/>
        <v>38146</v>
      </c>
      <c r="AX834" s="65">
        <f t="shared" si="362"/>
        <v>1</v>
      </c>
    </row>
    <row r="835" spans="1:50" ht="15" customHeight="1">
      <c r="A835" s="2">
        <v>85</v>
      </c>
      <c r="B835" s="2">
        <v>900</v>
      </c>
      <c r="C835" s="1" t="s">
        <v>658</v>
      </c>
      <c r="D835" s="35">
        <v>175209</v>
      </c>
      <c r="E835" s="66">
        <v>0</v>
      </c>
      <c r="F835" s="7">
        <v>664</v>
      </c>
      <c r="G835" s="66">
        <v>653</v>
      </c>
      <c r="H835" s="63">
        <v>2.5510000000000002</v>
      </c>
      <c r="I835" s="65">
        <v>87</v>
      </c>
      <c r="J835" s="73">
        <f t="shared" si="337"/>
        <v>0.13320000000000001</v>
      </c>
      <c r="K835" s="65">
        <v>79</v>
      </c>
      <c r="L835" s="65">
        <v>275</v>
      </c>
      <c r="M835" s="61">
        <v>52</v>
      </c>
      <c r="N835" s="41">
        <f t="shared" ref="N835:N864" si="364">ROUND(K835/L835,6)*100</f>
        <v>28.7273</v>
      </c>
      <c r="O835" s="41">
        <f t="shared" si="338"/>
        <v>18.909100000000002</v>
      </c>
      <c r="P835" s="3">
        <v>450</v>
      </c>
      <c r="Q835" s="3">
        <v>528</v>
      </c>
      <c r="R835" s="3">
        <v>697</v>
      </c>
      <c r="S835" s="3">
        <v>697</v>
      </c>
      <c r="T835" s="75">
        <v>664</v>
      </c>
      <c r="U835" s="74">
        <f t="shared" si="339"/>
        <v>697</v>
      </c>
      <c r="V835" s="42">
        <f t="shared" si="340"/>
        <v>6.31</v>
      </c>
      <c r="W835" s="68">
        <v>404836</v>
      </c>
      <c r="X835" s="69">
        <v>178999</v>
      </c>
      <c r="Y835" s="8">
        <v>0.48179682685788505</v>
      </c>
      <c r="Z835" s="37">
        <f t="shared" si="341"/>
        <v>1378.1742999999999</v>
      </c>
      <c r="AA835" s="65">
        <f t="shared" si="342"/>
        <v>0</v>
      </c>
      <c r="AB835" s="34">
        <f t="shared" si="343"/>
        <v>0.43202299999999999</v>
      </c>
      <c r="AC835" s="34" t="str">
        <f t="shared" si="344"/>
        <v/>
      </c>
      <c r="AD835" s="65" t="str">
        <f t="shared" si="345"/>
        <v/>
      </c>
      <c r="AE835" s="65">
        <f t="shared" si="346"/>
        <v>612.95100000000002</v>
      </c>
      <c r="AF835" s="65">
        <f t="shared" si="347"/>
        <v>612.95100000000002</v>
      </c>
      <c r="AG835" s="65">
        <f t="shared" si="363"/>
        <v>0</v>
      </c>
      <c r="AH835" s="34" t="str">
        <f t="shared" si="348"/>
        <v/>
      </c>
      <c r="AI835" s="34" t="str">
        <f t="shared" si="349"/>
        <v/>
      </c>
      <c r="AJ835" s="65" t="str">
        <f t="shared" si="350"/>
        <v/>
      </c>
      <c r="AK835" s="37" t="str">
        <f t="shared" si="351"/>
        <v/>
      </c>
      <c r="AL835" s="14">
        <f t="shared" si="352"/>
        <v>612.95000000000005</v>
      </c>
      <c r="AM835" s="42">
        <f t="shared" si="353"/>
        <v>683.78</v>
      </c>
      <c r="AN835" s="60">
        <f t="shared" si="354"/>
        <v>271610</v>
      </c>
      <c r="AO835" s="43">
        <f t="shared" si="355"/>
        <v>4.6442910472681925E-2</v>
      </c>
      <c r="AP835" s="66">
        <f t="shared" si="356"/>
        <v>4477.1430124770104</v>
      </c>
      <c r="AQ835" s="18">
        <v>0</v>
      </c>
      <c r="AR835" s="66">
        <f t="shared" si="357"/>
        <v>179686</v>
      </c>
      <c r="AS835" s="38">
        <f t="shared" si="358"/>
        <v>6530</v>
      </c>
      <c r="AT835" s="38">
        <f t="shared" si="359"/>
        <v>8949.9500000000007</v>
      </c>
      <c r="AU835" s="66">
        <f t="shared" si="360"/>
        <v>168679</v>
      </c>
      <c r="AV835" s="20">
        <f t="shared" si="361"/>
        <v>179686</v>
      </c>
      <c r="AX835" s="65">
        <f t="shared" si="362"/>
        <v>1</v>
      </c>
    </row>
    <row r="836" spans="1:50" ht="15" customHeight="1">
      <c r="A836" s="2">
        <v>85</v>
      </c>
      <c r="B836" s="2">
        <v>1000</v>
      </c>
      <c r="C836" s="1" t="s">
        <v>718</v>
      </c>
      <c r="D836" s="35">
        <v>966750</v>
      </c>
      <c r="E836" s="66">
        <v>0</v>
      </c>
      <c r="F836" s="7">
        <v>3735</v>
      </c>
      <c r="G836" s="66">
        <v>3838</v>
      </c>
      <c r="H836" s="63">
        <v>2.5840000000000001</v>
      </c>
      <c r="I836" s="65">
        <v>866</v>
      </c>
      <c r="J836" s="73">
        <f t="shared" si="337"/>
        <v>0.22559999999999999</v>
      </c>
      <c r="K836" s="65">
        <v>383</v>
      </c>
      <c r="L836" s="65">
        <v>1501</v>
      </c>
      <c r="M836" s="61">
        <v>265</v>
      </c>
      <c r="N836" s="41">
        <f t="shared" si="364"/>
        <v>25.516299999999998</v>
      </c>
      <c r="O836" s="41">
        <f t="shared" si="338"/>
        <v>17.654900000000001</v>
      </c>
      <c r="P836" s="3">
        <v>1942</v>
      </c>
      <c r="Q836" s="3">
        <v>2184</v>
      </c>
      <c r="R836" s="3">
        <v>2642</v>
      </c>
      <c r="S836" s="3">
        <v>3295</v>
      </c>
      <c r="T836" s="74">
        <v>3735</v>
      </c>
      <c r="U836" s="74">
        <f t="shared" si="339"/>
        <v>3735</v>
      </c>
      <c r="V836" s="42">
        <f t="shared" si="340"/>
        <v>0</v>
      </c>
      <c r="W836" s="68">
        <v>2778377</v>
      </c>
      <c r="X836" s="69">
        <v>1138543</v>
      </c>
      <c r="Y836" s="8">
        <v>3.8581537829518902</v>
      </c>
      <c r="Z836" s="37">
        <f t="shared" si="341"/>
        <v>968.07960000000003</v>
      </c>
      <c r="AA836" s="65">
        <f t="shared" si="342"/>
        <v>0</v>
      </c>
      <c r="AB836" s="34">
        <f t="shared" si="343"/>
        <v>0.43202299999999999</v>
      </c>
      <c r="AC836" s="34" t="str">
        <f t="shared" si="344"/>
        <v/>
      </c>
      <c r="AD836" s="65" t="str">
        <f t="shared" si="345"/>
        <v/>
      </c>
      <c r="AE836" s="65" t="str">
        <f t="shared" si="346"/>
        <v/>
      </c>
      <c r="AF836" s="65" t="str">
        <f t="shared" si="347"/>
        <v/>
      </c>
      <c r="AG836" s="65">
        <f t="shared" si="363"/>
        <v>646.21767356999999</v>
      </c>
      <c r="AH836" s="34" t="str">
        <f t="shared" si="348"/>
        <v/>
      </c>
      <c r="AI836" s="34" t="str">
        <f t="shared" si="349"/>
        <v/>
      </c>
      <c r="AJ836" s="65" t="str">
        <f t="shared" si="350"/>
        <v/>
      </c>
      <c r="AK836" s="37" t="str">
        <f t="shared" si="351"/>
        <v/>
      </c>
      <c r="AL836" s="14">
        <f t="shared" si="352"/>
        <v>646.22</v>
      </c>
      <c r="AM836" s="42">
        <f t="shared" si="353"/>
        <v>720.89</v>
      </c>
      <c r="AN836" s="60">
        <f t="shared" si="354"/>
        <v>1566453</v>
      </c>
      <c r="AO836" s="43">
        <f t="shared" si="355"/>
        <v>4.6442910472681925E-2</v>
      </c>
      <c r="AP836" s="66">
        <f t="shared" si="356"/>
        <v>27851.952739198769</v>
      </c>
      <c r="AQ836" s="18">
        <v>0</v>
      </c>
      <c r="AR836" s="66">
        <f t="shared" si="357"/>
        <v>994602</v>
      </c>
      <c r="AS836" s="38">
        <f t="shared" si="358"/>
        <v>38380</v>
      </c>
      <c r="AT836" s="38">
        <f t="shared" si="359"/>
        <v>56927.15</v>
      </c>
      <c r="AU836" s="66">
        <f t="shared" si="360"/>
        <v>928370</v>
      </c>
      <c r="AV836" s="20">
        <f t="shared" si="361"/>
        <v>994602</v>
      </c>
      <c r="AX836" s="65">
        <f t="shared" si="362"/>
        <v>1</v>
      </c>
    </row>
    <row r="837" spans="1:50" ht="15" customHeight="1">
      <c r="A837" s="2">
        <v>85</v>
      </c>
      <c r="B837" s="2">
        <v>1100</v>
      </c>
      <c r="C837" s="1" t="s">
        <v>743</v>
      </c>
      <c r="D837" s="35">
        <v>200199</v>
      </c>
      <c r="E837" s="66">
        <v>0</v>
      </c>
      <c r="F837" s="7">
        <v>697</v>
      </c>
      <c r="G837" s="66">
        <v>721</v>
      </c>
      <c r="H837" s="63">
        <v>2.6309999999999998</v>
      </c>
      <c r="I837" s="65"/>
      <c r="J837" s="73">
        <f t="shared" si="337"/>
        <v>0</v>
      </c>
      <c r="K837" s="65">
        <v>27</v>
      </c>
      <c r="L837" s="65">
        <v>277</v>
      </c>
      <c r="M837" s="61">
        <v>25</v>
      </c>
      <c r="N837" s="41">
        <f t="shared" si="364"/>
        <v>9.747300000000001</v>
      </c>
      <c r="O837" s="41">
        <f t="shared" si="338"/>
        <v>9.0252999999999997</v>
      </c>
      <c r="P837" s="3">
        <v>346</v>
      </c>
      <c r="Q837" s="3">
        <v>517</v>
      </c>
      <c r="R837" s="3">
        <v>529</v>
      </c>
      <c r="S837" s="3">
        <v>682</v>
      </c>
      <c r="T837" s="75">
        <v>697</v>
      </c>
      <c r="U837" s="74">
        <f t="shared" si="339"/>
        <v>697</v>
      </c>
      <c r="V837" s="42">
        <f t="shared" si="340"/>
        <v>0</v>
      </c>
      <c r="W837" s="68">
        <v>389162</v>
      </c>
      <c r="X837" s="69">
        <v>100006</v>
      </c>
      <c r="Y837" s="8">
        <v>1.7041793243829702</v>
      </c>
      <c r="Z837" s="37">
        <f t="shared" si="341"/>
        <v>408.99450000000002</v>
      </c>
      <c r="AA837" s="65">
        <f t="shared" si="342"/>
        <v>0</v>
      </c>
      <c r="AB837" s="34">
        <f t="shared" si="343"/>
        <v>0.43202299999999999</v>
      </c>
      <c r="AC837" s="34" t="str">
        <f t="shared" si="344"/>
        <v/>
      </c>
      <c r="AD837" s="65" t="str">
        <f t="shared" si="345"/>
        <v/>
      </c>
      <c r="AE837" s="65">
        <f t="shared" si="346"/>
        <v>637.90699999999993</v>
      </c>
      <c r="AF837" s="65">
        <f t="shared" si="347"/>
        <v>630</v>
      </c>
      <c r="AG837" s="65">
        <f t="shared" si="363"/>
        <v>0</v>
      </c>
      <c r="AH837" s="34" t="str">
        <f t="shared" si="348"/>
        <v/>
      </c>
      <c r="AI837" s="34" t="str">
        <f t="shared" si="349"/>
        <v/>
      </c>
      <c r="AJ837" s="65" t="str">
        <f t="shared" si="350"/>
        <v/>
      </c>
      <c r="AK837" s="37" t="str">
        <f t="shared" si="351"/>
        <v/>
      </c>
      <c r="AL837" s="14">
        <f t="shared" si="352"/>
        <v>630</v>
      </c>
      <c r="AM837" s="42">
        <f t="shared" si="353"/>
        <v>702.8</v>
      </c>
      <c r="AN837" s="60">
        <f t="shared" si="354"/>
        <v>338592</v>
      </c>
      <c r="AO837" s="43">
        <f t="shared" si="355"/>
        <v>4.6442910472681925E-2</v>
      </c>
      <c r="AP837" s="66">
        <f t="shared" si="356"/>
        <v>6427.3737090458699</v>
      </c>
      <c r="AQ837" s="18">
        <v>0</v>
      </c>
      <c r="AR837" s="66">
        <f t="shared" si="357"/>
        <v>206626</v>
      </c>
      <c r="AS837" s="38">
        <f t="shared" si="358"/>
        <v>7210</v>
      </c>
      <c r="AT837" s="38">
        <f t="shared" si="359"/>
        <v>5000.3</v>
      </c>
      <c r="AU837" s="66">
        <f t="shared" si="360"/>
        <v>195199</v>
      </c>
      <c r="AV837" s="20">
        <f t="shared" si="361"/>
        <v>206626</v>
      </c>
      <c r="AX837" s="65">
        <f t="shared" si="362"/>
        <v>1</v>
      </c>
    </row>
    <row r="838" spans="1:50" ht="15" customHeight="1">
      <c r="A838" s="2">
        <v>85</v>
      </c>
      <c r="B838" s="2">
        <v>1200</v>
      </c>
      <c r="C838" s="1" t="s">
        <v>776</v>
      </c>
      <c r="D838" s="35">
        <v>41798</v>
      </c>
      <c r="E838" s="66">
        <v>0</v>
      </c>
      <c r="F838" s="7">
        <v>291</v>
      </c>
      <c r="G838" s="66">
        <v>270</v>
      </c>
      <c r="H838" s="63">
        <v>2.7269999999999999</v>
      </c>
      <c r="I838" s="65">
        <v>57</v>
      </c>
      <c r="J838" s="73">
        <f t="shared" si="337"/>
        <v>0.21110000000000001</v>
      </c>
      <c r="K838" s="65">
        <v>49</v>
      </c>
      <c r="L838" s="65">
        <v>117</v>
      </c>
      <c r="M838" s="61">
        <v>26</v>
      </c>
      <c r="N838" s="41">
        <f t="shared" si="364"/>
        <v>41.880299999999998</v>
      </c>
      <c r="O838" s="41">
        <f t="shared" si="338"/>
        <v>22.222200000000001</v>
      </c>
      <c r="P838" s="3">
        <v>240</v>
      </c>
      <c r="Q838" s="3">
        <v>249</v>
      </c>
      <c r="R838" s="3">
        <v>220</v>
      </c>
      <c r="S838" s="3">
        <v>230</v>
      </c>
      <c r="T838" s="75">
        <v>291</v>
      </c>
      <c r="U838" s="74">
        <f t="shared" si="339"/>
        <v>291</v>
      </c>
      <c r="V838" s="42">
        <f t="shared" si="340"/>
        <v>7.22</v>
      </c>
      <c r="W838" s="68">
        <v>193584</v>
      </c>
      <c r="X838" s="69">
        <v>65499</v>
      </c>
      <c r="Y838" s="8">
        <v>0.9268305490218488</v>
      </c>
      <c r="Z838" s="37">
        <f t="shared" si="341"/>
        <v>313.97329999999999</v>
      </c>
      <c r="AA838" s="65">
        <f t="shared" si="342"/>
        <v>0</v>
      </c>
      <c r="AB838" s="34">
        <f t="shared" si="343"/>
        <v>0.43202299999999999</v>
      </c>
      <c r="AC838" s="34" t="str">
        <f t="shared" si="344"/>
        <v/>
      </c>
      <c r="AD838" s="65" t="str">
        <f t="shared" si="345"/>
        <v/>
      </c>
      <c r="AE838" s="65">
        <f t="shared" si="346"/>
        <v>472.39</v>
      </c>
      <c r="AF838" s="65">
        <f t="shared" si="347"/>
        <v>472.39</v>
      </c>
      <c r="AG838" s="65">
        <f t="shared" si="363"/>
        <v>0</v>
      </c>
      <c r="AH838" s="34" t="str">
        <f t="shared" si="348"/>
        <v/>
      </c>
      <c r="AI838" s="34" t="str">
        <f t="shared" si="349"/>
        <v/>
      </c>
      <c r="AJ838" s="65" t="str">
        <f t="shared" si="350"/>
        <v/>
      </c>
      <c r="AK838" s="37" t="str">
        <f t="shared" si="351"/>
        <v/>
      </c>
      <c r="AL838" s="14">
        <f t="shared" si="352"/>
        <v>472.39</v>
      </c>
      <c r="AM838" s="42">
        <f t="shared" si="353"/>
        <v>526.98</v>
      </c>
      <c r="AN838" s="60">
        <f t="shared" si="354"/>
        <v>58652</v>
      </c>
      <c r="AO838" s="43">
        <f t="shared" si="355"/>
        <v>4.6442910472681925E-2</v>
      </c>
      <c r="AP838" s="66">
        <f t="shared" si="356"/>
        <v>782.74881310658122</v>
      </c>
      <c r="AQ838" s="18">
        <v>0</v>
      </c>
      <c r="AR838" s="66">
        <f t="shared" si="357"/>
        <v>42581</v>
      </c>
      <c r="AS838" s="38">
        <f t="shared" si="358"/>
        <v>2700</v>
      </c>
      <c r="AT838" s="38">
        <f t="shared" si="359"/>
        <v>3274.9500000000003</v>
      </c>
      <c r="AU838" s="66">
        <f t="shared" si="360"/>
        <v>39098</v>
      </c>
      <c r="AV838" s="20">
        <f t="shared" si="361"/>
        <v>42581</v>
      </c>
      <c r="AX838" s="65">
        <f t="shared" si="362"/>
        <v>1</v>
      </c>
    </row>
    <row r="839" spans="1:50" ht="15" customHeight="1">
      <c r="A839" s="2">
        <v>85</v>
      </c>
      <c r="B839" s="2">
        <v>1300</v>
      </c>
      <c r="C839" s="1" t="s">
        <v>833</v>
      </c>
      <c r="D839" s="35">
        <v>10136209</v>
      </c>
      <c r="E839" s="66">
        <v>0</v>
      </c>
      <c r="F839" s="7">
        <v>27592</v>
      </c>
      <c r="G839" s="66">
        <v>27207</v>
      </c>
      <c r="H839" s="63">
        <v>2.1970000000000001</v>
      </c>
      <c r="I839" s="65">
        <v>19166</v>
      </c>
      <c r="J839" s="73">
        <f t="shared" si="337"/>
        <v>0.70450000000000002</v>
      </c>
      <c r="K839" s="65">
        <v>4701</v>
      </c>
      <c r="L839" s="65">
        <v>11474</v>
      </c>
      <c r="M839" s="61">
        <v>2403</v>
      </c>
      <c r="N839" s="41">
        <f t="shared" si="364"/>
        <v>40.9709</v>
      </c>
      <c r="O839" s="41">
        <f t="shared" si="338"/>
        <v>20.943000000000001</v>
      </c>
      <c r="P839" s="3">
        <v>26438</v>
      </c>
      <c r="Q839" s="3">
        <v>25075</v>
      </c>
      <c r="R839" s="3">
        <v>25399</v>
      </c>
      <c r="S839" s="3">
        <v>27069</v>
      </c>
      <c r="T839" s="74">
        <v>27592</v>
      </c>
      <c r="U839" s="74">
        <f t="shared" si="339"/>
        <v>27592</v>
      </c>
      <c r="V839" s="42">
        <f t="shared" si="340"/>
        <v>1.4</v>
      </c>
      <c r="W839" s="68">
        <v>21569696</v>
      </c>
      <c r="X839" s="69">
        <v>8596466</v>
      </c>
      <c r="Y839" s="8">
        <v>24.133611429859908</v>
      </c>
      <c r="Z839" s="37">
        <f t="shared" si="341"/>
        <v>1143.3017</v>
      </c>
      <c r="AA839" s="65">
        <f t="shared" si="342"/>
        <v>0</v>
      </c>
      <c r="AB839" s="34">
        <f t="shared" si="343"/>
        <v>0.43202299999999999</v>
      </c>
      <c r="AC839" s="34" t="str">
        <f t="shared" si="344"/>
        <v/>
      </c>
      <c r="AD839" s="65" t="str">
        <f t="shared" si="345"/>
        <v/>
      </c>
      <c r="AE839" s="65" t="str">
        <f t="shared" si="346"/>
        <v/>
      </c>
      <c r="AF839" s="65" t="str">
        <f t="shared" si="347"/>
        <v/>
      </c>
      <c r="AG839" s="65">
        <f t="shared" si="363"/>
        <v>0</v>
      </c>
      <c r="AH839" s="34">
        <f t="shared" si="348"/>
        <v>722.31482117500002</v>
      </c>
      <c r="AI839" s="34" t="str">
        <f t="shared" si="349"/>
        <v/>
      </c>
      <c r="AJ839" s="65" t="str">
        <f t="shared" si="350"/>
        <v/>
      </c>
      <c r="AK839" s="37" t="str">
        <f t="shared" si="351"/>
        <v/>
      </c>
      <c r="AL839" s="14">
        <f t="shared" si="352"/>
        <v>722.31</v>
      </c>
      <c r="AM839" s="42">
        <f t="shared" si="353"/>
        <v>805.77</v>
      </c>
      <c r="AN839" s="60">
        <f t="shared" si="354"/>
        <v>12603980</v>
      </c>
      <c r="AO839" s="43">
        <f t="shared" si="355"/>
        <v>4.6442910472681925E-2</v>
      </c>
      <c r="AP839" s="66">
        <f t="shared" si="356"/>
        <v>114610.46762008074</v>
      </c>
      <c r="AQ839" s="18">
        <v>0</v>
      </c>
      <c r="AR839" s="66">
        <f t="shared" si="357"/>
        <v>10250819</v>
      </c>
      <c r="AS839" s="38">
        <f t="shared" si="358"/>
        <v>272070</v>
      </c>
      <c r="AT839" s="38">
        <f t="shared" si="359"/>
        <v>429823.30000000005</v>
      </c>
      <c r="AU839" s="66">
        <f t="shared" si="360"/>
        <v>9864139</v>
      </c>
      <c r="AV839" s="20">
        <f t="shared" si="361"/>
        <v>10250819</v>
      </c>
      <c r="AX839" s="65">
        <f t="shared" si="362"/>
        <v>1</v>
      </c>
    </row>
    <row r="840" spans="1:50" ht="15" customHeight="1">
      <c r="A840" s="2">
        <v>86</v>
      </c>
      <c r="B840" s="2">
        <v>100</v>
      </c>
      <c r="C840" s="1" t="s">
        <v>9</v>
      </c>
      <c r="D840" s="35">
        <v>112010</v>
      </c>
      <c r="E840" s="66">
        <v>0</v>
      </c>
      <c r="F840" s="7">
        <v>7044</v>
      </c>
      <c r="G840" s="66">
        <v>7485</v>
      </c>
      <c r="H840" s="63">
        <v>2.9729999999999999</v>
      </c>
      <c r="I840" s="65">
        <v>3962</v>
      </c>
      <c r="J840" s="73">
        <f t="shared" si="337"/>
        <v>0.52929999999999999</v>
      </c>
      <c r="K840" s="65">
        <v>0</v>
      </c>
      <c r="L840" s="65">
        <v>2754</v>
      </c>
      <c r="M840" s="61">
        <v>0</v>
      </c>
      <c r="N840" s="41">
        <f t="shared" si="364"/>
        <v>0</v>
      </c>
      <c r="O840" s="41">
        <f t="shared" si="338"/>
        <v>0</v>
      </c>
      <c r="P840" s="3">
        <v>451</v>
      </c>
      <c r="Q840" s="3">
        <v>564</v>
      </c>
      <c r="R840" s="3">
        <v>1251</v>
      </c>
      <c r="S840" s="3">
        <v>3621</v>
      </c>
      <c r="T840" s="74">
        <v>7044</v>
      </c>
      <c r="U840" s="74">
        <f t="shared" si="339"/>
        <v>7044</v>
      </c>
      <c r="V840" s="42">
        <f t="shared" si="340"/>
        <v>0</v>
      </c>
      <c r="W840" s="68">
        <v>8753563</v>
      </c>
      <c r="X840" s="69">
        <v>4004726</v>
      </c>
      <c r="Y840" s="8">
        <v>4.6436717081314667</v>
      </c>
      <c r="Z840" s="37">
        <f t="shared" si="341"/>
        <v>1516.9031</v>
      </c>
      <c r="AA840" s="65">
        <f t="shared" si="342"/>
        <v>0</v>
      </c>
      <c r="AB840" s="34">
        <f t="shared" si="343"/>
        <v>0.43202299999999999</v>
      </c>
      <c r="AC840" s="34" t="str">
        <f t="shared" si="344"/>
        <v/>
      </c>
      <c r="AD840" s="65" t="str">
        <f t="shared" si="345"/>
        <v/>
      </c>
      <c r="AE840" s="65" t="str">
        <f t="shared" si="346"/>
        <v/>
      </c>
      <c r="AF840" s="65" t="str">
        <f t="shared" si="347"/>
        <v/>
      </c>
      <c r="AG840" s="65">
        <f t="shared" si="363"/>
        <v>474.6828964</v>
      </c>
      <c r="AH840" s="34" t="str">
        <f t="shared" si="348"/>
        <v/>
      </c>
      <c r="AI840" s="34" t="str">
        <f t="shared" si="349"/>
        <v/>
      </c>
      <c r="AJ840" s="65" t="str">
        <f t="shared" si="350"/>
        <v/>
      </c>
      <c r="AK840" s="37" t="str">
        <f t="shared" si="351"/>
        <v/>
      </c>
      <c r="AL840" s="14">
        <f t="shared" si="352"/>
        <v>474.68</v>
      </c>
      <c r="AM840" s="42">
        <f t="shared" si="353"/>
        <v>529.53</v>
      </c>
      <c r="AN840" s="60">
        <f t="shared" si="354"/>
        <v>181792</v>
      </c>
      <c r="AO840" s="43">
        <f t="shared" si="355"/>
        <v>4.6442910472681925E-2</v>
      </c>
      <c r="AP840" s="66">
        <f t="shared" si="356"/>
        <v>3240.87917860469</v>
      </c>
      <c r="AQ840" s="18">
        <v>0</v>
      </c>
      <c r="AR840" s="66">
        <f t="shared" si="357"/>
        <v>115251</v>
      </c>
      <c r="AS840" s="38">
        <f t="shared" si="358"/>
        <v>74850</v>
      </c>
      <c r="AT840" s="38">
        <f t="shared" si="359"/>
        <v>200236.30000000002</v>
      </c>
      <c r="AU840" s="66">
        <f t="shared" si="360"/>
        <v>37160</v>
      </c>
      <c r="AV840" s="20">
        <f t="shared" si="361"/>
        <v>115251</v>
      </c>
      <c r="AX840" s="65">
        <f t="shared" si="362"/>
        <v>1</v>
      </c>
    </row>
    <row r="841" spans="1:50" ht="15" customHeight="1">
      <c r="A841" s="2">
        <v>86</v>
      </c>
      <c r="B841" s="2">
        <v>200</v>
      </c>
      <c r="C841" s="1" t="s">
        <v>18</v>
      </c>
      <c r="D841" s="35">
        <v>508170</v>
      </c>
      <c r="E841" s="66">
        <v>0</v>
      </c>
      <c r="F841" s="7">
        <v>3228</v>
      </c>
      <c r="G841" s="66">
        <v>3374</v>
      </c>
      <c r="H841" s="63">
        <v>2.33</v>
      </c>
      <c r="I841" s="65">
        <v>1480</v>
      </c>
      <c r="J841" s="73">
        <f t="shared" si="337"/>
        <v>0.43859999999999999</v>
      </c>
      <c r="K841" s="65">
        <v>85</v>
      </c>
      <c r="L841" s="65">
        <v>1542</v>
      </c>
      <c r="M841" s="61">
        <v>185</v>
      </c>
      <c r="N841" s="41">
        <f t="shared" si="364"/>
        <v>5.5122999999999998</v>
      </c>
      <c r="O841" s="41">
        <f t="shared" si="338"/>
        <v>11.997399999999999</v>
      </c>
      <c r="P841" s="3">
        <v>1234</v>
      </c>
      <c r="Q841" s="3">
        <v>1568</v>
      </c>
      <c r="R841" s="3">
        <v>2054</v>
      </c>
      <c r="S841" s="3">
        <v>2684</v>
      </c>
      <c r="T841" s="74">
        <v>3228</v>
      </c>
      <c r="U841" s="74">
        <f t="shared" si="339"/>
        <v>3228</v>
      </c>
      <c r="V841" s="42">
        <f t="shared" si="340"/>
        <v>0</v>
      </c>
      <c r="W841" s="68">
        <v>2607227</v>
      </c>
      <c r="X841" s="69">
        <v>1457224</v>
      </c>
      <c r="Y841" s="8">
        <v>2.9745458280115584</v>
      </c>
      <c r="Z841" s="37">
        <f t="shared" si="341"/>
        <v>1085.2076999999999</v>
      </c>
      <c r="AA841" s="65">
        <f t="shared" si="342"/>
        <v>0</v>
      </c>
      <c r="AB841" s="34">
        <f t="shared" si="343"/>
        <v>0.43202299999999999</v>
      </c>
      <c r="AC841" s="34" t="str">
        <f t="shared" si="344"/>
        <v/>
      </c>
      <c r="AD841" s="65" t="str">
        <f t="shared" si="345"/>
        <v/>
      </c>
      <c r="AE841" s="65" t="str">
        <f t="shared" si="346"/>
        <v/>
      </c>
      <c r="AF841" s="65" t="str">
        <f t="shared" si="347"/>
        <v/>
      </c>
      <c r="AG841" s="65">
        <f t="shared" si="363"/>
        <v>546.30218676999993</v>
      </c>
      <c r="AH841" s="34" t="str">
        <f t="shared" si="348"/>
        <v/>
      </c>
      <c r="AI841" s="34" t="str">
        <f t="shared" si="349"/>
        <v/>
      </c>
      <c r="AJ841" s="65" t="str">
        <f t="shared" si="350"/>
        <v/>
      </c>
      <c r="AK841" s="37" t="str">
        <f t="shared" si="351"/>
        <v/>
      </c>
      <c r="AL841" s="14">
        <f t="shared" si="352"/>
        <v>546.29999999999995</v>
      </c>
      <c r="AM841" s="42">
        <f t="shared" si="353"/>
        <v>609.42999999999995</v>
      </c>
      <c r="AN841" s="60">
        <f t="shared" si="354"/>
        <v>929835</v>
      </c>
      <c r="AO841" s="43">
        <f t="shared" si="355"/>
        <v>4.6442910472681925E-2</v>
      </c>
      <c r="AP841" s="66">
        <f t="shared" si="356"/>
        <v>19583.349844463424</v>
      </c>
      <c r="AQ841" s="18">
        <v>0</v>
      </c>
      <c r="AR841" s="66">
        <f t="shared" si="357"/>
        <v>527753</v>
      </c>
      <c r="AS841" s="38">
        <f t="shared" si="358"/>
        <v>33740</v>
      </c>
      <c r="AT841" s="38">
        <f t="shared" si="359"/>
        <v>72861.2</v>
      </c>
      <c r="AU841" s="66">
        <f t="shared" si="360"/>
        <v>474430</v>
      </c>
      <c r="AV841" s="20">
        <f t="shared" si="361"/>
        <v>527753</v>
      </c>
      <c r="AX841" s="65">
        <f t="shared" si="362"/>
        <v>1</v>
      </c>
    </row>
    <row r="842" spans="1:50" ht="15" customHeight="1">
      <c r="A842" s="2">
        <v>86</v>
      </c>
      <c r="B842" s="2">
        <v>300</v>
      </c>
      <c r="C842" s="1" t="s">
        <v>105</v>
      </c>
      <c r="D842" s="35">
        <v>981133</v>
      </c>
      <c r="E842" s="66">
        <v>0</v>
      </c>
      <c r="F842" s="7">
        <v>15453</v>
      </c>
      <c r="G842" s="66">
        <v>16479</v>
      </c>
      <c r="H842" s="63">
        <v>2.669</v>
      </c>
      <c r="I842" s="65">
        <v>7829</v>
      </c>
      <c r="J842" s="73">
        <f t="shared" si="337"/>
        <v>0.47510000000000002</v>
      </c>
      <c r="K842" s="65">
        <v>404</v>
      </c>
      <c r="L842" s="65">
        <v>6266</v>
      </c>
      <c r="M842" s="61">
        <v>696</v>
      </c>
      <c r="N842" s="41">
        <f t="shared" si="364"/>
        <v>6.4475000000000007</v>
      </c>
      <c r="O842" s="41">
        <f t="shared" si="338"/>
        <v>11.1076</v>
      </c>
      <c r="P842" s="3">
        <v>3275</v>
      </c>
      <c r="Q842" s="3">
        <v>4560</v>
      </c>
      <c r="R842" s="3">
        <v>6856</v>
      </c>
      <c r="S842" s="3">
        <v>10097</v>
      </c>
      <c r="T842" s="74">
        <v>15453</v>
      </c>
      <c r="U842" s="74">
        <f t="shared" si="339"/>
        <v>15453</v>
      </c>
      <c r="V842" s="42">
        <f t="shared" si="340"/>
        <v>0</v>
      </c>
      <c r="W842" s="68">
        <v>14734839</v>
      </c>
      <c r="X842" s="69">
        <v>8027584</v>
      </c>
      <c r="Y842" s="8">
        <v>9.6340384588654473</v>
      </c>
      <c r="Z842" s="37">
        <f t="shared" si="341"/>
        <v>1604.0001999999999</v>
      </c>
      <c r="AA842" s="65">
        <f t="shared" si="342"/>
        <v>0</v>
      </c>
      <c r="AB842" s="34">
        <f t="shared" si="343"/>
        <v>0.43202299999999999</v>
      </c>
      <c r="AC842" s="34" t="str">
        <f t="shared" si="344"/>
        <v/>
      </c>
      <c r="AD842" s="65" t="str">
        <f t="shared" si="345"/>
        <v/>
      </c>
      <c r="AE842" s="65" t="str">
        <f t="shared" si="346"/>
        <v/>
      </c>
      <c r="AF842" s="65" t="str">
        <f t="shared" si="347"/>
        <v/>
      </c>
      <c r="AG842" s="65">
        <f t="shared" si="363"/>
        <v>0</v>
      </c>
      <c r="AH842" s="34">
        <f t="shared" si="348"/>
        <v>488.35442150499995</v>
      </c>
      <c r="AI842" s="34" t="str">
        <f t="shared" si="349"/>
        <v/>
      </c>
      <c r="AJ842" s="65" t="str">
        <f t="shared" si="350"/>
        <v/>
      </c>
      <c r="AK842" s="37" t="str">
        <f t="shared" si="351"/>
        <v/>
      </c>
      <c r="AL842" s="14">
        <f t="shared" si="352"/>
        <v>488.35</v>
      </c>
      <c r="AM842" s="42">
        <f t="shared" si="353"/>
        <v>544.78</v>
      </c>
      <c r="AN842" s="60">
        <f t="shared" si="354"/>
        <v>2611640</v>
      </c>
      <c r="AO842" s="43">
        <f t="shared" si="355"/>
        <v>4.6442910472681925E-2</v>
      </c>
      <c r="AP842" s="66">
        <f t="shared" si="356"/>
        <v>75725.490626081184</v>
      </c>
      <c r="AQ842" s="18">
        <v>0</v>
      </c>
      <c r="AR842" s="66">
        <f t="shared" si="357"/>
        <v>1056858</v>
      </c>
      <c r="AS842" s="38">
        <f t="shared" si="358"/>
        <v>164790</v>
      </c>
      <c r="AT842" s="38">
        <f t="shared" si="359"/>
        <v>401379.2</v>
      </c>
      <c r="AU842" s="66">
        <f t="shared" si="360"/>
        <v>816343</v>
      </c>
      <c r="AV842" s="20">
        <f t="shared" si="361"/>
        <v>1056858</v>
      </c>
      <c r="AX842" s="65">
        <f t="shared" si="362"/>
        <v>1</v>
      </c>
    </row>
    <row r="843" spans="1:50" ht="15" customHeight="1">
      <c r="A843" s="2">
        <v>86</v>
      </c>
      <c r="B843" s="2">
        <v>500</v>
      </c>
      <c r="C843" s="1" t="s">
        <v>156</v>
      </c>
      <c r="D843" s="35">
        <v>660685</v>
      </c>
      <c r="E843" s="66">
        <v>0</v>
      </c>
      <c r="F843" s="7">
        <v>2694</v>
      </c>
      <c r="G843" s="66">
        <v>2762</v>
      </c>
      <c r="H843" s="63">
        <v>2.61</v>
      </c>
      <c r="I843" s="65">
        <v>1495</v>
      </c>
      <c r="J843" s="73">
        <f t="shared" si="337"/>
        <v>0.5413</v>
      </c>
      <c r="K843" s="65">
        <v>262</v>
      </c>
      <c r="L843" s="65">
        <v>1036</v>
      </c>
      <c r="M843" s="61">
        <v>219</v>
      </c>
      <c r="N843" s="41">
        <f t="shared" si="364"/>
        <v>25.2896</v>
      </c>
      <c r="O843" s="41">
        <f t="shared" si="338"/>
        <v>21.138999999999999</v>
      </c>
      <c r="P843" s="3">
        <v>1735</v>
      </c>
      <c r="Q843" s="3">
        <v>2056</v>
      </c>
      <c r="R843" s="3">
        <v>2180</v>
      </c>
      <c r="S843" s="3">
        <v>2727</v>
      </c>
      <c r="T843" s="74">
        <v>2694</v>
      </c>
      <c r="U843" s="74">
        <f t="shared" si="339"/>
        <v>2727</v>
      </c>
      <c r="V843" s="42">
        <f t="shared" si="340"/>
        <v>0</v>
      </c>
      <c r="W843" s="68">
        <v>1894761</v>
      </c>
      <c r="X843" s="69">
        <v>1395737</v>
      </c>
      <c r="Y843" s="8">
        <v>1.5563566317681781</v>
      </c>
      <c r="Z843" s="37">
        <f t="shared" si="341"/>
        <v>1730.9657</v>
      </c>
      <c r="AA843" s="65">
        <f t="shared" si="342"/>
        <v>0</v>
      </c>
      <c r="AB843" s="34">
        <f t="shared" si="343"/>
        <v>0.43202299999999999</v>
      </c>
      <c r="AC843" s="34">
        <f t="shared" si="344"/>
        <v>0.52400000000000002</v>
      </c>
      <c r="AD843" s="65" t="str">
        <f t="shared" si="345"/>
        <v/>
      </c>
      <c r="AE843" s="65" t="str">
        <f t="shared" si="346"/>
        <v/>
      </c>
      <c r="AF843" s="65" t="str">
        <f t="shared" si="347"/>
        <v/>
      </c>
      <c r="AG843" s="65">
        <f t="shared" si="363"/>
        <v>643.29970703999993</v>
      </c>
      <c r="AH843" s="34" t="str">
        <f t="shared" si="348"/>
        <v/>
      </c>
      <c r="AI843" s="34">
        <f t="shared" si="349"/>
        <v>636.96904648895998</v>
      </c>
      <c r="AJ843" s="65" t="str">
        <f t="shared" si="350"/>
        <v/>
      </c>
      <c r="AK843" s="37">
        <f t="shared" si="351"/>
        <v>1</v>
      </c>
      <c r="AL843" s="14">
        <f t="shared" si="352"/>
        <v>636.97</v>
      </c>
      <c r="AM843" s="42">
        <f t="shared" si="353"/>
        <v>710.57</v>
      </c>
      <c r="AN843" s="60">
        <f t="shared" si="354"/>
        <v>1144014</v>
      </c>
      <c r="AO843" s="43">
        <f t="shared" si="355"/>
        <v>4.6442910472681925E-2</v>
      </c>
      <c r="AP843" s="66">
        <f t="shared" si="356"/>
        <v>22447.205475850882</v>
      </c>
      <c r="AQ843" s="18">
        <v>0</v>
      </c>
      <c r="AR843" s="66">
        <f t="shared" si="357"/>
        <v>683132</v>
      </c>
      <c r="AS843" s="38">
        <f t="shared" si="358"/>
        <v>27620</v>
      </c>
      <c r="AT843" s="38">
        <f t="shared" si="359"/>
        <v>69786.850000000006</v>
      </c>
      <c r="AU843" s="66">
        <f t="shared" si="360"/>
        <v>633065</v>
      </c>
      <c r="AV843" s="20">
        <f t="shared" si="361"/>
        <v>683132</v>
      </c>
      <c r="AX843" s="65">
        <f t="shared" si="362"/>
        <v>1</v>
      </c>
    </row>
    <row r="844" spans="1:50" ht="15" customHeight="1">
      <c r="A844" s="2">
        <v>86</v>
      </c>
      <c r="B844" s="2">
        <v>600</v>
      </c>
      <c r="C844" s="1" t="s">
        <v>195</v>
      </c>
      <c r="D844" s="35">
        <v>294575</v>
      </c>
      <c r="E844" s="66">
        <v>0</v>
      </c>
      <c r="F844" s="7">
        <v>5464</v>
      </c>
      <c r="G844" s="66">
        <v>6187</v>
      </c>
      <c r="H844" s="63">
        <v>2.7629999999999999</v>
      </c>
      <c r="I844" s="65">
        <v>2855</v>
      </c>
      <c r="J844" s="73">
        <f t="shared" ref="J844:J864" si="365">ROUND(I844/G844,4)</f>
        <v>0.46150000000000002</v>
      </c>
      <c r="K844" s="65">
        <v>268</v>
      </c>
      <c r="L844" s="65">
        <v>2168</v>
      </c>
      <c r="M844" s="61">
        <v>400</v>
      </c>
      <c r="N844" s="41">
        <f t="shared" si="364"/>
        <v>12.361600000000001</v>
      </c>
      <c r="O844" s="41">
        <f t="shared" ref="O844:O864" si="366">ROUND(M844/L844,6)*100</f>
        <v>18.450199999999999</v>
      </c>
      <c r="P844" s="3">
        <v>1851</v>
      </c>
      <c r="Q844" s="3">
        <v>2480</v>
      </c>
      <c r="R844" s="3">
        <v>2709</v>
      </c>
      <c r="S844" s="3">
        <v>3837</v>
      </c>
      <c r="T844" s="74">
        <v>5464</v>
      </c>
      <c r="U844" s="74">
        <f t="shared" ref="U844:U864" si="367">MAX(P844:T844)</f>
        <v>5464</v>
      </c>
      <c r="V844" s="42">
        <f t="shared" ref="V844:V864" si="368">ROUND(IF(100*(1-(G844/U844))&lt;0,0,100*(1-G844/U844)),2)</f>
        <v>0</v>
      </c>
      <c r="W844" s="68">
        <v>6752210</v>
      </c>
      <c r="X844" s="69">
        <v>3542718</v>
      </c>
      <c r="Y844" s="8">
        <v>4.0483797608328684</v>
      </c>
      <c r="Z844" s="37">
        <f t="shared" ref="Z844:Z864" si="369">ROUND(T844/Y844,4)</f>
        <v>1349.6758</v>
      </c>
      <c r="AA844" s="65">
        <f t="shared" ref="AA844:AA864" si="370">IF((AND(G844&gt;=10000,Z844&lt;150)),100,IF(AND(G844&lt;10000,Z844&lt;30),200,0))</f>
        <v>0</v>
      </c>
      <c r="AB844" s="34">
        <f t="shared" ref="AB844:AB864" si="371">ROUND(X$11/W$11,6)</f>
        <v>0.43202299999999999</v>
      </c>
      <c r="AC844" s="34" t="str">
        <f t="shared" ref="AC844:AC864" si="372">IF(AND(2500&lt;=G844,G844&lt;3000),(G844-2500)*0.002,"")</f>
        <v/>
      </c>
      <c r="AD844" s="65" t="str">
        <f t="shared" ref="AD844:AD864" si="373">IF(AND(10000&lt;=G844,G844&lt;11000),(11000-G844)*0.001,"")</f>
        <v/>
      </c>
      <c r="AE844" s="65" t="str">
        <f t="shared" ref="AE844:AE864" si="374">IF(G844&lt;2500, 410+(0.367*MAX(0,(G844-100))+AA844),"")</f>
        <v/>
      </c>
      <c r="AF844" s="65" t="str">
        <f t="shared" ref="AF844:AF864" si="375">IF(AND(AE844&lt;&gt;"",AE844&gt;630+AA844),630+AA844,AE844)</f>
        <v/>
      </c>
      <c r="AG844" s="65">
        <f t="shared" si="363"/>
        <v>559.11668024000005</v>
      </c>
      <c r="AH844" s="34" t="str">
        <f t="shared" ref="AH844:AH864" si="376">IF(G844&gt;=10000,1.15*((4.59*N844)+(0.622*O844)+(169.415*J844)+AA844+307.664),"")</f>
        <v/>
      </c>
      <c r="AI844" s="34" t="str">
        <f t="shared" ref="AI844:AI864" si="377">IF(AND(2500&lt;=G844,G844&lt;3000),(AC844*AG844)+(630*(1-AC844)),"")</f>
        <v/>
      </c>
      <c r="AJ844" s="65" t="str">
        <f t="shared" ref="AJ844:AJ864" si="378">IF(AND(10000&lt;=G844,G844&lt;11000),(AD844*AG844)+(AH844*(1-AD844)),"")</f>
        <v/>
      </c>
      <c r="AK844" s="37" t="str">
        <f t="shared" ref="AK844:AK864" si="379">IF(AND(AC844="",AD844=""),"",1)</f>
        <v/>
      </c>
      <c r="AL844" s="14">
        <f t="shared" ref="AL844:AL864" si="380">ROUND(IF(AK844="",MAX(AF844,AG844,AH844),MAX(AI844,AJ844)),2)</f>
        <v>559.12</v>
      </c>
      <c r="AM844" s="42">
        <f t="shared" ref="AM844:AM864" si="381">ROUND(AL844*AM$2,2)</f>
        <v>623.73</v>
      </c>
      <c r="AN844" s="60">
        <f t="shared" ref="AN844:AN864" si="382">ROUND(IF((AM844*G844)-(W844*AB844)&lt;0,0,(AM844*G844)-(W844*AB844)),0)</f>
        <v>941907</v>
      </c>
      <c r="AO844" s="43">
        <f t="shared" ref="AO844:AO864" si="383">$AO$11</f>
        <v>4.6442910472681925E-2</v>
      </c>
      <c r="AP844" s="66">
        <f t="shared" ref="AP844:AP864" si="384">(AN844-(D844-E844))*AO844</f>
        <v>30063.982122102138</v>
      </c>
      <c r="AQ844" s="18">
        <v>0</v>
      </c>
      <c r="AR844" s="66">
        <f t="shared" ref="AR844:AR864" si="385">ROUND(MAX(IF((D844-E844)&lt;AN844,D844-E844+AP844+AQ844,AN844+AQ844),0),0)</f>
        <v>324639</v>
      </c>
      <c r="AS844" s="38">
        <f t="shared" ref="AS844:AS864" si="386">10*G844</f>
        <v>61870</v>
      </c>
      <c r="AT844" s="38">
        <f t="shared" ref="AT844:AT864" si="387">0.05*X844</f>
        <v>177135.90000000002</v>
      </c>
      <c r="AU844" s="66">
        <f t="shared" ref="AU844:AU864" si="388">ROUND(MAX(D844-(IF(AND(E844&gt;0,AQ844=0),E844,0))-MIN(AS844:AT844)),0)</f>
        <v>232705</v>
      </c>
      <c r="AV844" s="20">
        <f t="shared" ref="AV844:AV864" si="389">MAX(AR844,AU844)</f>
        <v>324639</v>
      </c>
      <c r="AX844" s="65">
        <f t="shared" ref="AX844:AX864" si="390">IF(AV844&gt;0,1,0)</f>
        <v>1</v>
      </c>
    </row>
    <row r="845" spans="1:50" ht="15" customHeight="1">
      <c r="A845" s="2">
        <v>86</v>
      </c>
      <c r="B845" s="2">
        <v>1000</v>
      </c>
      <c r="C845" s="1" t="s">
        <v>376</v>
      </c>
      <c r="D845" s="35">
        <v>600183</v>
      </c>
      <c r="E845" s="66">
        <v>0</v>
      </c>
      <c r="F845" s="7">
        <v>1962</v>
      </c>
      <c r="G845" s="66">
        <v>2082</v>
      </c>
      <c r="H845" s="63">
        <v>2.4319999999999999</v>
      </c>
      <c r="I845" s="65">
        <v>1368</v>
      </c>
      <c r="J845" s="73">
        <f t="shared" si="365"/>
        <v>0.65710000000000002</v>
      </c>
      <c r="K845" s="65">
        <v>166</v>
      </c>
      <c r="L845" s="65">
        <v>911</v>
      </c>
      <c r="M845" s="61">
        <v>174</v>
      </c>
      <c r="N845" s="41">
        <f t="shared" si="364"/>
        <v>18.221699999999998</v>
      </c>
      <c r="O845" s="41">
        <f t="shared" si="366"/>
        <v>19.099900000000002</v>
      </c>
      <c r="P845" s="3">
        <v>1162</v>
      </c>
      <c r="Q845" s="3">
        <v>1240</v>
      </c>
      <c r="R845" s="3">
        <v>1343</v>
      </c>
      <c r="S845" s="3">
        <v>1853</v>
      </c>
      <c r="T845" s="74">
        <v>1962</v>
      </c>
      <c r="U845" s="74">
        <f t="shared" si="367"/>
        <v>1962</v>
      </c>
      <c r="V845" s="42">
        <f t="shared" si="368"/>
        <v>0</v>
      </c>
      <c r="W845" s="68">
        <v>1415466</v>
      </c>
      <c r="X845" s="69">
        <v>968981</v>
      </c>
      <c r="Y845" s="8">
        <v>2.0509257185747578</v>
      </c>
      <c r="Z845" s="37">
        <f t="shared" si="369"/>
        <v>956.64120000000003</v>
      </c>
      <c r="AA845" s="65">
        <f t="shared" si="370"/>
        <v>0</v>
      </c>
      <c r="AB845" s="34">
        <f t="shared" si="371"/>
        <v>0.43202299999999999</v>
      </c>
      <c r="AC845" s="34" t="str">
        <f t="shared" si="372"/>
        <v/>
      </c>
      <c r="AD845" s="65" t="str">
        <f t="shared" si="373"/>
        <v/>
      </c>
      <c r="AE845" s="65">
        <f t="shared" si="374"/>
        <v>1137.394</v>
      </c>
      <c r="AF845" s="65">
        <f t="shared" si="375"/>
        <v>630</v>
      </c>
      <c r="AG845" s="65">
        <f t="shared" ref="AG845:AG863" si="391">IF((AND(2500&lt;=G845,G845&lt;11000)),1.15*(572.62+(5.026*N845)-(53.768*H845)+(14.022*V845)+AA845),0)</f>
        <v>0</v>
      </c>
      <c r="AH845" s="34" t="str">
        <f t="shared" si="376"/>
        <v/>
      </c>
      <c r="AI845" s="34" t="str">
        <f t="shared" si="377"/>
        <v/>
      </c>
      <c r="AJ845" s="65" t="str">
        <f t="shared" si="378"/>
        <v/>
      </c>
      <c r="AK845" s="37" t="str">
        <f t="shared" si="379"/>
        <v/>
      </c>
      <c r="AL845" s="14">
        <f t="shared" si="380"/>
        <v>630</v>
      </c>
      <c r="AM845" s="42">
        <f t="shared" si="381"/>
        <v>702.8</v>
      </c>
      <c r="AN845" s="60">
        <f t="shared" si="382"/>
        <v>851716</v>
      </c>
      <c r="AO845" s="43">
        <f t="shared" si="383"/>
        <v>4.6442910472681925E-2</v>
      </c>
      <c r="AP845" s="66">
        <f t="shared" si="384"/>
        <v>11681.924599925103</v>
      </c>
      <c r="AQ845" s="18">
        <v>0</v>
      </c>
      <c r="AR845" s="66">
        <f t="shared" si="385"/>
        <v>611865</v>
      </c>
      <c r="AS845" s="38">
        <f t="shared" si="386"/>
        <v>20820</v>
      </c>
      <c r="AT845" s="38">
        <f t="shared" si="387"/>
        <v>48449.05</v>
      </c>
      <c r="AU845" s="66">
        <f t="shared" si="388"/>
        <v>579363</v>
      </c>
      <c r="AV845" s="20">
        <f t="shared" si="389"/>
        <v>611865</v>
      </c>
      <c r="AX845" s="65">
        <f t="shared" si="390"/>
        <v>1</v>
      </c>
    </row>
    <row r="846" spans="1:50" ht="15" customHeight="1">
      <c r="A846" s="2">
        <v>86</v>
      </c>
      <c r="B846" s="2">
        <v>1100</v>
      </c>
      <c r="C846" s="1" t="s">
        <v>487</v>
      </c>
      <c r="D846" s="35">
        <v>517463</v>
      </c>
      <c r="E846" s="66">
        <v>0</v>
      </c>
      <c r="F846" s="7">
        <v>2059</v>
      </c>
      <c r="G846" s="66">
        <v>2164</v>
      </c>
      <c r="H846" s="63">
        <v>2.6389999999999998</v>
      </c>
      <c r="I846" s="65">
        <v>1797</v>
      </c>
      <c r="J846" s="73">
        <f t="shared" si="365"/>
        <v>0.83040000000000003</v>
      </c>
      <c r="K846" s="65">
        <v>115</v>
      </c>
      <c r="L846" s="65">
        <v>848</v>
      </c>
      <c r="M846" s="61">
        <v>203</v>
      </c>
      <c r="N846" s="41">
        <f t="shared" si="364"/>
        <v>13.561300000000001</v>
      </c>
      <c r="O846" s="41">
        <f t="shared" si="366"/>
        <v>23.938699999999997</v>
      </c>
      <c r="P846" s="3">
        <v>1124</v>
      </c>
      <c r="Q846" s="3">
        <v>1132</v>
      </c>
      <c r="R846" s="3">
        <v>1394</v>
      </c>
      <c r="S846" s="3">
        <v>1633</v>
      </c>
      <c r="T846" s="74">
        <v>2059</v>
      </c>
      <c r="U846" s="74">
        <f t="shared" si="367"/>
        <v>2059</v>
      </c>
      <c r="V846" s="42">
        <f t="shared" si="368"/>
        <v>0</v>
      </c>
      <c r="W846" s="68">
        <v>1865353</v>
      </c>
      <c r="X846" s="69">
        <v>1201734</v>
      </c>
      <c r="Y846" s="8">
        <v>2.2603618240702272</v>
      </c>
      <c r="Z846" s="37">
        <f t="shared" si="369"/>
        <v>910.91610000000003</v>
      </c>
      <c r="AA846" s="65">
        <f t="shared" si="370"/>
        <v>0</v>
      </c>
      <c r="AB846" s="34">
        <f t="shared" si="371"/>
        <v>0.43202299999999999</v>
      </c>
      <c r="AC846" s="34" t="str">
        <f t="shared" si="372"/>
        <v/>
      </c>
      <c r="AD846" s="65" t="str">
        <f t="shared" si="373"/>
        <v/>
      </c>
      <c r="AE846" s="65">
        <f t="shared" si="374"/>
        <v>1167.4879999999998</v>
      </c>
      <c r="AF846" s="65">
        <f t="shared" si="375"/>
        <v>630</v>
      </c>
      <c r="AG846" s="65">
        <f t="shared" si="391"/>
        <v>0</v>
      </c>
      <c r="AH846" s="34" t="str">
        <f t="shared" si="376"/>
        <v/>
      </c>
      <c r="AI846" s="34" t="str">
        <f t="shared" si="377"/>
        <v/>
      </c>
      <c r="AJ846" s="65" t="str">
        <f t="shared" si="378"/>
        <v/>
      </c>
      <c r="AK846" s="37" t="str">
        <f t="shared" si="379"/>
        <v/>
      </c>
      <c r="AL846" s="14">
        <f t="shared" si="380"/>
        <v>630</v>
      </c>
      <c r="AM846" s="42">
        <f t="shared" si="381"/>
        <v>702.8</v>
      </c>
      <c r="AN846" s="60">
        <f t="shared" si="382"/>
        <v>714984</v>
      </c>
      <c r="AO846" s="43">
        <f t="shared" si="383"/>
        <v>4.6442910472681925E-2</v>
      </c>
      <c r="AP846" s="66">
        <f t="shared" si="384"/>
        <v>9173.4501194746063</v>
      </c>
      <c r="AQ846" s="18">
        <v>0</v>
      </c>
      <c r="AR846" s="66">
        <f t="shared" si="385"/>
        <v>526636</v>
      </c>
      <c r="AS846" s="38">
        <f t="shared" si="386"/>
        <v>21640</v>
      </c>
      <c r="AT846" s="38">
        <f t="shared" si="387"/>
        <v>60086.700000000004</v>
      </c>
      <c r="AU846" s="66">
        <f t="shared" si="388"/>
        <v>495823</v>
      </c>
      <c r="AV846" s="20">
        <f t="shared" si="389"/>
        <v>526636</v>
      </c>
      <c r="AX846" s="65">
        <f t="shared" si="390"/>
        <v>1</v>
      </c>
    </row>
    <row r="847" spans="1:50" ht="15" customHeight="1">
      <c r="A847" s="2">
        <v>86</v>
      </c>
      <c r="B847" s="2">
        <v>1200</v>
      </c>
      <c r="C847" s="1" t="s">
        <v>532</v>
      </c>
      <c r="D847" s="35">
        <v>0</v>
      </c>
      <c r="E847" s="66">
        <v>0</v>
      </c>
      <c r="F847" s="7">
        <v>12759</v>
      </c>
      <c r="G847" s="66">
        <v>13782</v>
      </c>
      <c r="H847" s="63">
        <v>2.7120000000000002</v>
      </c>
      <c r="I847" s="65">
        <v>8573</v>
      </c>
      <c r="J847" s="73">
        <f t="shared" si="365"/>
        <v>0.622</v>
      </c>
      <c r="K847" s="65">
        <v>212</v>
      </c>
      <c r="L847" s="65">
        <v>5061</v>
      </c>
      <c r="M847" s="61">
        <v>308</v>
      </c>
      <c r="N847" s="41">
        <f t="shared" si="364"/>
        <v>4.1889000000000003</v>
      </c>
      <c r="O847" s="41">
        <f t="shared" si="366"/>
        <v>6.0857999999999999</v>
      </c>
      <c r="P847" s="3">
        <v>1636</v>
      </c>
      <c r="Q847" s="3">
        <v>2830</v>
      </c>
      <c r="R847" s="3">
        <v>4941</v>
      </c>
      <c r="S847" s="3">
        <v>7868</v>
      </c>
      <c r="T847" s="74">
        <v>12759</v>
      </c>
      <c r="U847" s="74">
        <f t="shared" si="367"/>
        <v>12759</v>
      </c>
      <c r="V847" s="42">
        <f t="shared" si="368"/>
        <v>0</v>
      </c>
      <c r="W847" s="68">
        <v>29676625</v>
      </c>
      <c r="X847" s="69">
        <v>9962100</v>
      </c>
      <c r="Y847" s="8">
        <v>8.940232155515778</v>
      </c>
      <c r="Z847" s="37">
        <f t="shared" si="369"/>
        <v>1427.1441</v>
      </c>
      <c r="AA847" s="65">
        <f t="shared" si="370"/>
        <v>0</v>
      </c>
      <c r="AB847" s="34">
        <f t="shared" si="371"/>
        <v>0.43202299999999999</v>
      </c>
      <c r="AC847" s="34" t="str">
        <f t="shared" si="372"/>
        <v/>
      </c>
      <c r="AD847" s="65" t="str">
        <f t="shared" si="373"/>
        <v/>
      </c>
      <c r="AE847" s="65" t="str">
        <f t="shared" si="374"/>
        <v/>
      </c>
      <c r="AF847" s="65" t="str">
        <f t="shared" si="375"/>
        <v/>
      </c>
      <c r="AG847" s="65">
        <f t="shared" si="391"/>
        <v>0</v>
      </c>
      <c r="AH847" s="34">
        <f t="shared" si="376"/>
        <v>501.46043088999994</v>
      </c>
      <c r="AI847" s="34" t="str">
        <f t="shared" si="377"/>
        <v/>
      </c>
      <c r="AJ847" s="65" t="str">
        <f t="shared" si="378"/>
        <v/>
      </c>
      <c r="AK847" s="37" t="str">
        <f t="shared" si="379"/>
        <v/>
      </c>
      <c r="AL847" s="14">
        <f t="shared" si="380"/>
        <v>501.46</v>
      </c>
      <c r="AM847" s="42">
        <f t="shared" si="381"/>
        <v>559.4</v>
      </c>
      <c r="AN847" s="60">
        <f t="shared" si="382"/>
        <v>0</v>
      </c>
      <c r="AO847" s="43">
        <f t="shared" si="383"/>
        <v>4.6442910472681925E-2</v>
      </c>
      <c r="AP847" s="66">
        <f t="shared" si="384"/>
        <v>0</v>
      </c>
      <c r="AQ847" s="18">
        <v>0</v>
      </c>
      <c r="AR847" s="66">
        <f t="shared" si="385"/>
        <v>0</v>
      </c>
      <c r="AS847" s="38">
        <f t="shared" si="386"/>
        <v>137820</v>
      </c>
      <c r="AT847" s="38">
        <f t="shared" si="387"/>
        <v>498105</v>
      </c>
      <c r="AU847" s="66">
        <f t="shared" si="388"/>
        <v>-137820</v>
      </c>
      <c r="AV847" s="20">
        <f t="shared" si="389"/>
        <v>0</v>
      </c>
      <c r="AX847" s="65">
        <f t="shared" si="390"/>
        <v>0</v>
      </c>
    </row>
    <row r="848" spans="1:50" ht="15" customHeight="1">
      <c r="A848" s="2">
        <v>86</v>
      </c>
      <c r="B848" s="2">
        <v>1300</v>
      </c>
      <c r="C848" s="1" t="s">
        <v>533</v>
      </c>
      <c r="D848" s="35">
        <v>619613</v>
      </c>
      <c r="E848" s="66">
        <v>0</v>
      </c>
      <c r="F848" s="7">
        <v>2847</v>
      </c>
      <c r="G848" s="66">
        <v>3247</v>
      </c>
      <c r="H848" s="63">
        <v>2.7450000000000001</v>
      </c>
      <c r="I848" s="65">
        <v>753</v>
      </c>
      <c r="J848" s="73">
        <f t="shared" si="365"/>
        <v>0.2319</v>
      </c>
      <c r="K848" s="65">
        <v>76</v>
      </c>
      <c r="L848" s="65">
        <v>1148</v>
      </c>
      <c r="M848" s="61">
        <v>41</v>
      </c>
      <c r="N848" s="41">
        <f t="shared" si="364"/>
        <v>6.6201999999999996</v>
      </c>
      <c r="O848" s="41">
        <f t="shared" si="366"/>
        <v>3.5714000000000001</v>
      </c>
      <c r="P848" s="3">
        <v>379</v>
      </c>
      <c r="Q848" s="3">
        <v>762</v>
      </c>
      <c r="R848" s="3">
        <v>1008</v>
      </c>
      <c r="S848" s="3">
        <v>1143</v>
      </c>
      <c r="T848" s="74">
        <v>2847</v>
      </c>
      <c r="U848" s="74">
        <f t="shared" si="367"/>
        <v>2847</v>
      </c>
      <c r="V848" s="42">
        <f t="shared" si="368"/>
        <v>0</v>
      </c>
      <c r="W848" s="68">
        <v>2326016</v>
      </c>
      <c r="X848" s="69">
        <v>1239333</v>
      </c>
      <c r="Y848" s="8">
        <v>3.2073519259548693</v>
      </c>
      <c r="Z848" s="37">
        <f t="shared" si="369"/>
        <v>887.6481</v>
      </c>
      <c r="AA848" s="65">
        <f t="shared" si="370"/>
        <v>0</v>
      </c>
      <c r="AB848" s="34">
        <f t="shared" si="371"/>
        <v>0.43202299999999999</v>
      </c>
      <c r="AC848" s="34" t="str">
        <f t="shared" si="372"/>
        <v/>
      </c>
      <c r="AD848" s="65" t="str">
        <f t="shared" si="373"/>
        <v/>
      </c>
      <c r="AE848" s="65" t="str">
        <f t="shared" si="374"/>
        <v/>
      </c>
      <c r="AF848" s="65" t="str">
        <f t="shared" si="375"/>
        <v/>
      </c>
      <c r="AG848" s="65">
        <f t="shared" si="391"/>
        <v>527.04495997999993</v>
      </c>
      <c r="AH848" s="34" t="str">
        <f t="shared" si="376"/>
        <v/>
      </c>
      <c r="AI848" s="34" t="str">
        <f t="shared" si="377"/>
        <v/>
      </c>
      <c r="AJ848" s="65" t="str">
        <f t="shared" si="378"/>
        <v/>
      </c>
      <c r="AK848" s="37" t="str">
        <f t="shared" si="379"/>
        <v/>
      </c>
      <c r="AL848" s="14">
        <f t="shared" si="380"/>
        <v>527.04</v>
      </c>
      <c r="AM848" s="42">
        <f t="shared" si="381"/>
        <v>587.94000000000005</v>
      </c>
      <c r="AN848" s="60">
        <f t="shared" si="382"/>
        <v>904149</v>
      </c>
      <c r="AO848" s="43">
        <f t="shared" si="383"/>
        <v>4.6442910472681925E-2</v>
      </c>
      <c r="AP848" s="66">
        <f t="shared" si="384"/>
        <v>13214.679974255025</v>
      </c>
      <c r="AQ848" s="18">
        <v>0</v>
      </c>
      <c r="AR848" s="66">
        <f t="shared" si="385"/>
        <v>632828</v>
      </c>
      <c r="AS848" s="38">
        <f t="shared" si="386"/>
        <v>32470</v>
      </c>
      <c r="AT848" s="38">
        <f t="shared" si="387"/>
        <v>61966.65</v>
      </c>
      <c r="AU848" s="66">
        <f t="shared" si="388"/>
        <v>587143</v>
      </c>
      <c r="AV848" s="20">
        <f t="shared" si="389"/>
        <v>632828</v>
      </c>
      <c r="AX848" s="65">
        <f t="shared" si="390"/>
        <v>1</v>
      </c>
    </row>
    <row r="849" spans="1:50" ht="15" customHeight="1">
      <c r="A849" s="2">
        <v>86</v>
      </c>
      <c r="B849" s="2">
        <v>1600</v>
      </c>
      <c r="C849" s="1" t="s">
        <v>728</v>
      </c>
      <c r="D849" s="35">
        <v>285915</v>
      </c>
      <c r="E849" s="66">
        <v>0</v>
      </c>
      <c r="F849" s="7">
        <v>16399</v>
      </c>
      <c r="G849" s="66">
        <v>17835</v>
      </c>
      <c r="H849" s="63">
        <v>3.141</v>
      </c>
      <c r="I849" s="65">
        <v>3186</v>
      </c>
      <c r="J849" s="73">
        <f t="shared" si="365"/>
        <v>0.17860000000000001</v>
      </c>
      <c r="K849" s="65">
        <v>220</v>
      </c>
      <c r="L849" s="65">
        <v>5434</v>
      </c>
      <c r="M849" s="61">
        <v>358</v>
      </c>
      <c r="N849" s="41">
        <f t="shared" si="364"/>
        <v>4.0486000000000004</v>
      </c>
      <c r="O849" s="41">
        <f t="shared" si="366"/>
        <v>6.5880999999999998</v>
      </c>
      <c r="P849" s="3">
        <v>1021</v>
      </c>
      <c r="Q849" s="3">
        <v>1519</v>
      </c>
      <c r="R849" s="3">
        <v>2506</v>
      </c>
      <c r="S849" s="3">
        <v>9099</v>
      </c>
      <c r="T849" s="74">
        <v>16399</v>
      </c>
      <c r="U849" s="74">
        <f t="shared" si="367"/>
        <v>16399</v>
      </c>
      <c r="V849" s="42">
        <f t="shared" si="368"/>
        <v>0</v>
      </c>
      <c r="W849" s="68">
        <v>19082939</v>
      </c>
      <c r="X849" s="69">
        <v>6665256</v>
      </c>
      <c r="Y849" s="8">
        <v>36.415910807308762</v>
      </c>
      <c r="Z849" s="37">
        <f t="shared" si="369"/>
        <v>450.32510000000002</v>
      </c>
      <c r="AA849" s="65">
        <f t="shared" si="370"/>
        <v>0</v>
      </c>
      <c r="AB849" s="34">
        <f t="shared" si="371"/>
        <v>0.43202299999999999</v>
      </c>
      <c r="AC849" s="34" t="str">
        <f t="shared" si="372"/>
        <v/>
      </c>
      <c r="AD849" s="65" t="str">
        <f t="shared" si="373"/>
        <v/>
      </c>
      <c r="AE849" s="65" t="str">
        <f t="shared" si="374"/>
        <v/>
      </c>
      <c r="AF849" s="65" t="str">
        <f t="shared" si="375"/>
        <v/>
      </c>
      <c r="AG849" s="65">
        <f t="shared" si="391"/>
        <v>0</v>
      </c>
      <c r="AH849" s="34">
        <f t="shared" si="376"/>
        <v>414.69274987999995</v>
      </c>
      <c r="AI849" s="34" t="str">
        <f t="shared" si="377"/>
        <v/>
      </c>
      <c r="AJ849" s="65" t="str">
        <f t="shared" si="378"/>
        <v/>
      </c>
      <c r="AK849" s="37" t="str">
        <f t="shared" si="379"/>
        <v/>
      </c>
      <c r="AL849" s="14">
        <f t="shared" si="380"/>
        <v>414.69</v>
      </c>
      <c r="AM849" s="42">
        <f t="shared" si="381"/>
        <v>462.61</v>
      </c>
      <c r="AN849" s="60">
        <f t="shared" si="382"/>
        <v>6381</v>
      </c>
      <c r="AO849" s="43">
        <f t="shared" si="383"/>
        <v>4.6442910472681925E-2</v>
      </c>
      <c r="AP849" s="66">
        <f t="shared" si="384"/>
        <v>-12982.372536070669</v>
      </c>
      <c r="AQ849" s="18">
        <v>0</v>
      </c>
      <c r="AR849" s="66">
        <f t="shared" si="385"/>
        <v>6381</v>
      </c>
      <c r="AS849" s="38">
        <f t="shared" si="386"/>
        <v>178350</v>
      </c>
      <c r="AT849" s="38">
        <f t="shared" si="387"/>
        <v>333262.80000000005</v>
      </c>
      <c r="AU849" s="66">
        <f t="shared" si="388"/>
        <v>107565</v>
      </c>
      <c r="AV849" s="20">
        <f t="shared" si="389"/>
        <v>107565</v>
      </c>
      <c r="AX849" s="65">
        <f t="shared" si="390"/>
        <v>1</v>
      </c>
    </row>
    <row r="850" spans="1:50" ht="15" customHeight="1">
      <c r="A850" s="2">
        <v>86</v>
      </c>
      <c r="B850" s="2">
        <v>1700</v>
      </c>
      <c r="C850" s="1" t="s">
        <v>706</v>
      </c>
      <c r="D850" s="35">
        <v>36656</v>
      </c>
      <c r="E850" s="66">
        <v>0</v>
      </c>
      <c r="F850" s="7">
        <v>187</v>
      </c>
      <c r="G850" s="66">
        <v>190</v>
      </c>
      <c r="H850" s="63">
        <v>2.6760000000000002</v>
      </c>
      <c r="I850" s="65">
        <v>63</v>
      </c>
      <c r="J850" s="73">
        <f t="shared" si="365"/>
        <v>0.33160000000000001</v>
      </c>
      <c r="K850" s="65">
        <v>36</v>
      </c>
      <c r="L850" s="65">
        <v>73</v>
      </c>
      <c r="M850" s="61">
        <v>12</v>
      </c>
      <c r="N850" s="41">
        <f t="shared" si="364"/>
        <v>49.315100000000001</v>
      </c>
      <c r="O850" s="41">
        <f t="shared" si="366"/>
        <v>16.438400000000001</v>
      </c>
      <c r="P850" s="3">
        <v>238</v>
      </c>
      <c r="Q850" s="3">
        <v>205</v>
      </c>
      <c r="R850" s="3">
        <v>193</v>
      </c>
      <c r="S850" s="3">
        <v>204</v>
      </c>
      <c r="T850" s="75">
        <v>187</v>
      </c>
      <c r="U850" s="74">
        <f t="shared" si="367"/>
        <v>238</v>
      </c>
      <c r="V850" s="42">
        <f t="shared" si="368"/>
        <v>20.170000000000002</v>
      </c>
      <c r="W850" s="68">
        <v>118135</v>
      </c>
      <c r="X850" s="69">
        <v>133566</v>
      </c>
      <c r="Y850" s="8">
        <v>0.62870831833969887</v>
      </c>
      <c r="Z850" s="37">
        <f t="shared" si="369"/>
        <v>297.43520000000001</v>
      </c>
      <c r="AA850" s="65">
        <f t="shared" si="370"/>
        <v>0</v>
      </c>
      <c r="AB850" s="34">
        <f t="shared" si="371"/>
        <v>0.43202299999999999</v>
      </c>
      <c r="AC850" s="34" t="str">
        <f t="shared" si="372"/>
        <v/>
      </c>
      <c r="AD850" s="65" t="str">
        <f t="shared" si="373"/>
        <v/>
      </c>
      <c r="AE850" s="65">
        <f t="shared" si="374"/>
        <v>443.03</v>
      </c>
      <c r="AF850" s="65">
        <f t="shared" si="375"/>
        <v>443.03</v>
      </c>
      <c r="AG850" s="65">
        <f t="shared" si="391"/>
        <v>0</v>
      </c>
      <c r="AH850" s="34" t="str">
        <f t="shared" si="376"/>
        <v/>
      </c>
      <c r="AI850" s="34" t="str">
        <f t="shared" si="377"/>
        <v/>
      </c>
      <c r="AJ850" s="65" t="str">
        <f t="shared" si="378"/>
        <v/>
      </c>
      <c r="AK850" s="37" t="str">
        <f t="shared" si="379"/>
        <v/>
      </c>
      <c r="AL850" s="14">
        <f t="shared" si="380"/>
        <v>443.03</v>
      </c>
      <c r="AM850" s="42">
        <f t="shared" si="381"/>
        <v>494.22</v>
      </c>
      <c r="AN850" s="60">
        <f t="shared" si="382"/>
        <v>42865</v>
      </c>
      <c r="AO850" s="43">
        <f t="shared" si="383"/>
        <v>4.6442910472681925E-2</v>
      </c>
      <c r="AP850" s="66">
        <f t="shared" si="384"/>
        <v>288.36403112488205</v>
      </c>
      <c r="AQ850" s="18">
        <v>0</v>
      </c>
      <c r="AR850" s="66">
        <f t="shared" si="385"/>
        <v>36944</v>
      </c>
      <c r="AS850" s="38">
        <f t="shared" si="386"/>
        <v>1900</v>
      </c>
      <c r="AT850" s="38">
        <f t="shared" si="387"/>
        <v>6678.3</v>
      </c>
      <c r="AU850" s="66">
        <f t="shared" si="388"/>
        <v>34756</v>
      </c>
      <c r="AV850" s="20">
        <f t="shared" si="389"/>
        <v>36944</v>
      </c>
      <c r="AX850" s="65">
        <f t="shared" si="390"/>
        <v>1</v>
      </c>
    </row>
    <row r="851" spans="1:50" ht="15" customHeight="1">
      <c r="A851" s="2">
        <v>86</v>
      </c>
      <c r="B851" s="2">
        <v>1800</v>
      </c>
      <c r="C851" s="1" t="s">
        <v>810</v>
      </c>
      <c r="D851" s="35">
        <v>200406</v>
      </c>
      <c r="E851" s="66">
        <v>0</v>
      </c>
      <c r="F851" s="7">
        <v>1357</v>
      </c>
      <c r="G851" s="66">
        <v>1528</v>
      </c>
      <c r="H851" s="63">
        <v>2.5249999999999999</v>
      </c>
      <c r="I851" s="65">
        <v>180</v>
      </c>
      <c r="J851" s="73">
        <f t="shared" si="365"/>
        <v>0.1178</v>
      </c>
      <c r="K851" s="65">
        <v>94</v>
      </c>
      <c r="L851" s="65">
        <v>573</v>
      </c>
      <c r="M851" s="61">
        <v>80</v>
      </c>
      <c r="N851" s="41">
        <f t="shared" si="364"/>
        <v>16.404900000000001</v>
      </c>
      <c r="O851" s="41">
        <f t="shared" si="366"/>
        <v>13.961599999999999</v>
      </c>
      <c r="P851" s="3">
        <v>573</v>
      </c>
      <c r="Q851" s="3">
        <v>470</v>
      </c>
      <c r="R851" s="3">
        <v>600</v>
      </c>
      <c r="S851" s="3">
        <v>732</v>
      </c>
      <c r="T851" s="74">
        <v>1357</v>
      </c>
      <c r="U851" s="74">
        <f t="shared" si="367"/>
        <v>1357</v>
      </c>
      <c r="V851" s="42">
        <f t="shared" si="368"/>
        <v>0</v>
      </c>
      <c r="W851" s="68">
        <v>1498296</v>
      </c>
      <c r="X851" s="69">
        <v>970179</v>
      </c>
      <c r="Y851" s="8">
        <v>2.5514624005979951</v>
      </c>
      <c r="Z851" s="37">
        <f t="shared" si="369"/>
        <v>531.8519</v>
      </c>
      <c r="AA851" s="65">
        <f t="shared" si="370"/>
        <v>0</v>
      </c>
      <c r="AB851" s="34">
        <f t="shared" si="371"/>
        <v>0.43202299999999999</v>
      </c>
      <c r="AC851" s="34" t="str">
        <f t="shared" si="372"/>
        <v/>
      </c>
      <c r="AD851" s="65" t="str">
        <f t="shared" si="373"/>
        <v/>
      </c>
      <c r="AE851" s="65">
        <f t="shared" si="374"/>
        <v>934.07600000000002</v>
      </c>
      <c r="AF851" s="65">
        <f t="shared" si="375"/>
        <v>630</v>
      </c>
      <c r="AG851" s="65">
        <f t="shared" si="391"/>
        <v>0</v>
      </c>
      <c r="AH851" s="34" t="str">
        <f t="shared" si="376"/>
        <v/>
      </c>
      <c r="AI851" s="34" t="str">
        <f t="shared" si="377"/>
        <v/>
      </c>
      <c r="AJ851" s="65" t="str">
        <f t="shared" si="378"/>
        <v/>
      </c>
      <c r="AK851" s="37" t="str">
        <f t="shared" si="379"/>
        <v/>
      </c>
      <c r="AL851" s="14">
        <f t="shared" si="380"/>
        <v>630</v>
      </c>
      <c r="AM851" s="42">
        <f t="shared" si="381"/>
        <v>702.8</v>
      </c>
      <c r="AN851" s="60">
        <f t="shared" si="382"/>
        <v>426580</v>
      </c>
      <c r="AO851" s="43">
        <f t="shared" si="383"/>
        <v>4.6442910472681925E-2</v>
      </c>
      <c r="AP851" s="66">
        <f t="shared" si="384"/>
        <v>10504.178833248361</v>
      </c>
      <c r="AQ851" s="18">
        <v>0</v>
      </c>
      <c r="AR851" s="66">
        <f t="shared" si="385"/>
        <v>210910</v>
      </c>
      <c r="AS851" s="38">
        <f t="shared" si="386"/>
        <v>15280</v>
      </c>
      <c r="AT851" s="38">
        <f t="shared" si="387"/>
        <v>48508.950000000004</v>
      </c>
      <c r="AU851" s="66">
        <f t="shared" si="388"/>
        <v>185126</v>
      </c>
      <c r="AV851" s="20">
        <f t="shared" si="389"/>
        <v>210910</v>
      </c>
      <c r="AX851" s="65">
        <f t="shared" si="390"/>
        <v>1</v>
      </c>
    </row>
    <row r="852" spans="1:50" ht="15" customHeight="1">
      <c r="A852" s="2">
        <v>86</v>
      </c>
      <c r="B852" s="2">
        <v>1900</v>
      </c>
      <c r="C852" s="1" t="s">
        <v>601</v>
      </c>
      <c r="D852" s="35">
        <v>62870</v>
      </c>
      <c r="E852" s="66">
        <v>0</v>
      </c>
      <c r="F852" s="7">
        <v>13571</v>
      </c>
      <c r="G852" s="66">
        <v>17323</v>
      </c>
      <c r="H852" s="63">
        <v>2.8959999999999999</v>
      </c>
      <c r="I852" s="65">
        <v>3379</v>
      </c>
      <c r="J852" s="73">
        <f t="shared" si="365"/>
        <v>0.1951</v>
      </c>
      <c r="K852" s="65">
        <v>183</v>
      </c>
      <c r="L852" s="65">
        <v>5860</v>
      </c>
      <c r="M852" s="61">
        <v>236</v>
      </c>
      <c r="N852" s="41">
        <f t="shared" si="364"/>
        <v>3.1229</v>
      </c>
      <c r="O852" s="41">
        <f t="shared" si="366"/>
        <v>4.0273000000000003</v>
      </c>
      <c r="P852" s="3">
        <v>1526</v>
      </c>
      <c r="Q852" s="3">
        <v>4769</v>
      </c>
      <c r="R852" s="3">
        <v>5219</v>
      </c>
      <c r="S852" s="3">
        <v>6389</v>
      </c>
      <c r="T852" s="74">
        <v>13571</v>
      </c>
      <c r="U852" s="74">
        <f t="shared" si="367"/>
        <v>13571</v>
      </c>
      <c r="V852" s="42">
        <f t="shared" si="368"/>
        <v>0</v>
      </c>
      <c r="W852" s="68">
        <v>19545014</v>
      </c>
      <c r="X852" s="69">
        <v>6710284</v>
      </c>
      <c r="Y852" s="8">
        <v>30.487845117429117</v>
      </c>
      <c r="Z852" s="37">
        <f t="shared" si="369"/>
        <v>445.12819999999999</v>
      </c>
      <c r="AA852" s="65">
        <f t="shared" si="370"/>
        <v>0</v>
      </c>
      <c r="AB852" s="34">
        <f t="shared" si="371"/>
        <v>0.43202299999999999</v>
      </c>
      <c r="AC852" s="34" t="str">
        <f t="shared" si="372"/>
        <v/>
      </c>
      <c r="AD852" s="65" t="str">
        <f t="shared" si="373"/>
        <v/>
      </c>
      <c r="AE852" s="65" t="str">
        <f t="shared" si="374"/>
        <v/>
      </c>
      <c r="AF852" s="65" t="str">
        <f t="shared" si="375"/>
        <v/>
      </c>
      <c r="AG852" s="65">
        <f t="shared" si="391"/>
        <v>0</v>
      </c>
      <c r="AH852" s="34">
        <f t="shared" si="376"/>
        <v>411.18935181499995</v>
      </c>
      <c r="AI852" s="34" t="str">
        <f t="shared" si="377"/>
        <v/>
      </c>
      <c r="AJ852" s="65" t="str">
        <f t="shared" si="378"/>
        <v/>
      </c>
      <c r="AK852" s="37" t="str">
        <f t="shared" si="379"/>
        <v/>
      </c>
      <c r="AL852" s="14">
        <f t="shared" si="380"/>
        <v>411.19</v>
      </c>
      <c r="AM852" s="42">
        <f t="shared" si="381"/>
        <v>458.7</v>
      </c>
      <c r="AN852" s="60">
        <f t="shared" si="382"/>
        <v>0</v>
      </c>
      <c r="AO852" s="43">
        <f t="shared" si="383"/>
        <v>4.6442910472681925E-2</v>
      </c>
      <c r="AP852" s="66">
        <f t="shared" si="384"/>
        <v>-2919.8657814175126</v>
      </c>
      <c r="AQ852" s="18">
        <v>0</v>
      </c>
      <c r="AR852" s="66">
        <f t="shared" si="385"/>
        <v>0</v>
      </c>
      <c r="AS852" s="38">
        <f t="shared" si="386"/>
        <v>173230</v>
      </c>
      <c r="AT852" s="38">
        <f t="shared" si="387"/>
        <v>335514.2</v>
      </c>
      <c r="AU852" s="66">
        <f t="shared" si="388"/>
        <v>-110360</v>
      </c>
      <c r="AV852" s="20">
        <f t="shared" si="389"/>
        <v>0</v>
      </c>
      <c r="AX852" s="65">
        <f t="shared" si="390"/>
        <v>0</v>
      </c>
    </row>
    <row r="853" spans="1:50" ht="15" customHeight="1">
      <c r="A853" s="2">
        <v>86</v>
      </c>
      <c r="B853" s="2">
        <v>7200</v>
      </c>
      <c r="C853" s="1" t="s">
        <v>145</v>
      </c>
      <c r="D853" s="35">
        <v>334237</v>
      </c>
      <c r="E853" s="66">
        <v>0</v>
      </c>
      <c r="F853" s="7">
        <v>1735</v>
      </c>
      <c r="G853" s="66">
        <v>1796</v>
      </c>
      <c r="H853" s="63">
        <v>2.5510000000000002</v>
      </c>
      <c r="I853" s="65">
        <v>679</v>
      </c>
      <c r="J853" s="73">
        <f t="shared" si="365"/>
        <v>0.37809999999999999</v>
      </c>
      <c r="K853" s="65">
        <v>92</v>
      </c>
      <c r="L853" s="65">
        <v>750</v>
      </c>
      <c r="M853" s="61">
        <v>37</v>
      </c>
      <c r="N853" s="41">
        <f t="shared" si="364"/>
        <v>12.2667</v>
      </c>
      <c r="O853" s="41">
        <f t="shared" si="366"/>
        <v>4.9333</v>
      </c>
      <c r="P853" s="3">
        <v>282</v>
      </c>
      <c r="Q853" s="3">
        <v>379</v>
      </c>
      <c r="R853" s="3">
        <v>597</v>
      </c>
      <c r="S853" s="3">
        <v>858</v>
      </c>
      <c r="T853" s="74">
        <v>1735</v>
      </c>
      <c r="U853" s="74">
        <f t="shared" si="367"/>
        <v>1735</v>
      </c>
      <c r="V853" s="42">
        <f t="shared" si="368"/>
        <v>0</v>
      </c>
      <c r="W853" s="68">
        <v>1517472</v>
      </c>
      <c r="X853" s="69">
        <v>1071667</v>
      </c>
      <c r="Y853" s="8">
        <v>1.7079318514217054</v>
      </c>
      <c r="Z853" s="37">
        <f t="shared" si="369"/>
        <v>1015.8484999999999</v>
      </c>
      <c r="AA853" s="65">
        <f t="shared" si="370"/>
        <v>0</v>
      </c>
      <c r="AB853" s="34">
        <f t="shared" si="371"/>
        <v>0.43202299999999999</v>
      </c>
      <c r="AC853" s="34" t="str">
        <f t="shared" si="372"/>
        <v/>
      </c>
      <c r="AD853" s="65" t="str">
        <f t="shared" si="373"/>
        <v/>
      </c>
      <c r="AE853" s="65">
        <f t="shared" si="374"/>
        <v>1032.432</v>
      </c>
      <c r="AF853" s="65">
        <f t="shared" si="375"/>
        <v>630</v>
      </c>
      <c r="AG853" s="65">
        <f t="shared" si="391"/>
        <v>0</v>
      </c>
      <c r="AH853" s="34" t="str">
        <f t="shared" si="376"/>
        <v/>
      </c>
      <c r="AI853" s="34" t="str">
        <f t="shared" si="377"/>
        <v/>
      </c>
      <c r="AJ853" s="65" t="str">
        <f t="shared" si="378"/>
        <v/>
      </c>
      <c r="AK853" s="37" t="str">
        <f t="shared" si="379"/>
        <v/>
      </c>
      <c r="AL853" s="14">
        <f t="shared" si="380"/>
        <v>630</v>
      </c>
      <c r="AM853" s="42">
        <f t="shared" si="381"/>
        <v>702.8</v>
      </c>
      <c r="AN853" s="60">
        <f t="shared" si="382"/>
        <v>606646</v>
      </c>
      <c r="AO853" s="43">
        <f t="shared" si="383"/>
        <v>4.6442910472681925E-2</v>
      </c>
      <c r="AP853" s="66">
        <f t="shared" si="384"/>
        <v>12651.46679895281</v>
      </c>
      <c r="AQ853" s="18">
        <v>0</v>
      </c>
      <c r="AR853" s="66">
        <f t="shared" si="385"/>
        <v>346888</v>
      </c>
      <c r="AS853" s="38">
        <f t="shared" si="386"/>
        <v>17960</v>
      </c>
      <c r="AT853" s="38">
        <f t="shared" si="387"/>
        <v>53583.350000000006</v>
      </c>
      <c r="AU853" s="66">
        <f t="shared" si="388"/>
        <v>316277</v>
      </c>
      <c r="AV853" s="20">
        <f t="shared" si="389"/>
        <v>346888</v>
      </c>
      <c r="AX853" s="65">
        <f t="shared" si="390"/>
        <v>1</v>
      </c>
    </row>
    <row r="854" spans="1:50" ht="15" customHeight="1">
      <c r="A854" s="2">
        <v>86</v>
      </c>
      <c r="B854" s="2">
        <v>7400</v>
      </c>
      <c r="C854" s="1" t="s">
        <v>336</v>
      </c>
      <c r="D854" s="35">
        <v>125833</v>
      </c>
      <c r="E854" s="66">
        <v>0</v>
      </c>
      <c r="F854" s="7">
        <v>2938</v>
      </c>
      <c r="G854" s="66">
        <v>3476</v>
      </c>
      <c r="H854" s="63">
        <v>3.1890000000000001</v>
      </c>
      <c r="I854" s="65">
        <v>481</v>
      </c>
      <c r="J854" s="73">
        <f t="shared" si="365"/>
        <v>0.1384</v>
      </c>
      <c r="K854" s="65">
        <v>34</v>
      </c>
      <c r="L854" s="65">
        <v>1083</v>
      </c>
      <c r="M854" s="61">
        <v>29</v>
      </c>
      <c r="N854" s="41">
        <f t="shared" si="364"/>
        <v>3.1393999999999997</v>
      </c>
      <c r="O854" s="41">
        <f t="shared" si="366"/>
        <v>2.6776999999999997</v>
      </c>
      <c r="P854" s="3">
        <v>365</v>
      </c>
      <c r="Q854" s="3">
        <v>647</v>
      </c>
      <c r="R854" s="3">
        <v>787</v>
      </c>
      <c r="S854" s="3">
        <v>1355</v>
      </c>
      <c r="T854" s="74">
        <v>2938</v>
      </c>
      <c r="U854" s="74">
        <f t="shared" si="367"/>
        <v>2938</v>
      </c>
      <c r="V854" s="42">
        <f t="shared" si="368"/>
        <v>0</v>
      </c>
      <c r="W854" s="68">
        <v>3994356</v>
      </c>
      <c r="X854" s="69">
        <v>1646983</v>
      </c>
      <c r="Y854" s="8">
        <v>5.5945197429486155</v>
      </c>
      <c r="Z854" s="37">
        <f t="shared" si="369"/>
        <v>525.15679999999998</v>
      </c>
      <c r="AA854" s="65">
        <f t="shared" si="370"/>
        <v>0</v>
      </c>
      <c r="AB854" s="34">
        <f t="shared" si="371"/>
        <v>0.43202299999999999</v>
      </c>
      <c r="AC854" s="34" t="str">
        <f t="shared" si="372"/>
        <v/>
      </c>
      <c r="AD854" s="65" t="str">
        <f t="shared" si="373"/>
        <v/>
      </c>
      <c r="AE854" s="65" t="str">
        <f t="shared" si="374"/>
        <v/>
      </c>
      <c r="AF854" s="65" t="str">
        <f t="shared" si="375"/>
        <v/>
      </c>
      <c r="AG854" s="65">
        <f t="shared" si="391"/>
        <v>479.47234326</v>
      </c>
      <c r="AH854" s="34" t="str">
        <f t="shared" si="376"/>
        <v/>
      </c>
      <c r="AI854" s="34" t="str">
        <f t="shared" si="377"/>
        <v/>
      </c>
      <c r="AJ854" s="65" t="str">
        <f t="shared" si="378"/>
        <v/>
      </c>
      <c r="AK854" s="37" t="str">
        <f t="shared" si="379"/>
        <v/>
      </c>
      <c r="AL854" s="14">
        <f t="shared" si="380"/>
        <v>479.47</v>
      </c>
      <c r="AM854" s="42">
        <f t="shared" si="381"/>
        <v>534.87</v>
      </c>
      <c r="AN854" s="60">
        <f t="shared" si="382"/>
        <v>133554</v>
      </c>
      <c r="AO854" s="43">
        <f t="shared" si="383"/>
        <v>4.6442910472681925E-2</v>
      </c>
      <c r="AP854" s="66">
        <f t="shared" si="384"/>
        <v>358.58571175957712</v>
      </c>
      <c r="AQ854" s="18">
        <v>0</v>
      </c>
      <c r="AR854" s="66">
        <f t="shared" si="385"/>
        <v>126192</v>
      </c>
      <c r="AS854" s="38">
        <f t="shared" si="386"/>
        <v>34760</v>
      </c>
      <c r="AT854" s="38">
        <f t="shared" si="387"/>
        <v>82349.150000000009</v>
      </c>
      <c r="AU854" s="66">
        <f t="shared" si="388"/>
        <v>91073</v>
      </c>
      <c r="AV854" s="20">
        <f t="shared" si="389"/>
        <v>126192</v>
      </c>
      <c r="AX854" s="65">
        <f t="shared" si="390"/>
        <v>1</v>
      </c>
    </row>
    <row r="855" spans="1:50" ht="15" customHeight="1">
      <c r="A855" s="2">
        <v>86</v>
      </c>
      <c r="B855" s="2">
        <v>8300</v>
      </c>
      <c r="C855" s="1" t="s">
        <v>655</v>
      </c>
      <c r="D855" s="35">
        <v>580976</v>
      </c>
      <c r="E855" s="66">
        <v>0</v>
      </c>
      <c r="F855" s="7">
        <v>4316</v>
      </c>
      <c r="G855" s="66">
        <v>4390</v>
      </c>
      <c r="H855" s="63">
        <v>2.6669999999999998</v>
      </c>
      <c r="I855" s="65">
        <v>1199</v>
      </c>
      <c r="J855" s="73">
        <f t="shared" si="365"/>
        <v>0.27310000000000001</v>
      </c>
      <c r="K855" s="65">
        <v>44</v>
      </c>
      <c r="L855" s="65">
        <v>1632</v>
      </c>
      <c r="M855" s="61">
        <v>215</v>
      </c>
      <c r="N855" s="41">
        <f t="shared" si="364"/>
        <v>2.6960999999999999</v>
      </c>
      <c r="O855" s="41">
        <f t="shared" si="366"/>
        <v>13.173999999999999</v>
      </c>
      <c r="P855" s="3">
        <v>730</v>
      </c>
      <c r="Q855" s="3">
        <v>2408</v>
      </c>
      <c r="R855" s="3">
        <v>2665</v>
      </c>
      <c r="S855" s="3">
        <v>3484</v>
      </c>
      <c r="T855" s="74">
        <v>4316</v>
      </c>
      <c r="U855" s="74">
        <f t="shared" si="367"/>
        <v>4316</v>
      </c>
      <c r="V855" s="42">
        <f t="shared" si="368"/>
        <v>0</v>
      </c>
      <c r="W855" s="68">
        <v>3391543</v>
      </c>
      <c r="X855" s="69">
        <v>1670507</v>
      </c>
      <c r="Y855" s="8">
        <v>2.6683973053157004</v>
      </c>
      <c r="Z855" s="37">
        <f t="shared" si="369"/>
        <v>1617.4503</v>
      </c>
      <c r="AA855" s="65">
        <f t="shared" si="370"/>
        <v>0</v>
      </c>
      <c r="AB855" s="34">
        <f t="shared" si="371"/>
        <v>0.43202299999999999</v>
      </c>
      <c r="AC855" s="34" t="str">
        <f t="shared" si="372"/>
        <v/>
      </c>
      <c r="AD855" s="65" t="str">
        <f t="shared" si="373"/>
        <v/>
      </c>
      <c r="AE855" s="65" t="str">
        <f t="shared" si="374"/>
        <v/>
      </c>
      <c r="AF855" s="65" t="str">
        <f t="shared" si="375"/>
        <v/>
      </c>
      <c r="AG855" s="65">
        <f t="shared" si="391"/>
        <v>509.18704398999995</v>
      </c>
      <c r="AH855" s="34" t="str">
        <f t="shared" si="376"/>
        <v/>
      </c>
      <c r="AI855" s="34" t="str">
        <f t="shared" si="377"/>
        <v/>
      </c>
      <c r="AJ855" s="65" t="str">
        <f t="shared" si="378"/>
        <v/>
      </c>
      <c r="AK855" s="37" t="str">
        <f t="shared" si="379"/>
        <v/>
      </c>
      <c r="AL855" s="14">
        <f t="shared" si="380"/>
        <v>509.19</v>
      </c>
      <c r="AM855" s="42">
        <f t="shared" si="381"/>
        <v>568.03</v>
      </c>
      <c r="AN855" s="60">
        <f t="shared" si="382"/>
        <v>1028427</v>
      </c>
      <c r="AO855" s="43">
        <f t="shared" si="383"/>
        <v>4.6442910472681925E-2</v>
      </c>
      <c r="AP855" s="66">
        <f t="shared" si="384"/>
        <v>20780.926733912002</v>
      </c>
      <c r="AQ855" s="18">
        <v>0</v>
      </c>
      <c r="AR855" s="66">
        <f t="shared" si="385"/>
        <v>601757</v>
      </c>
      <c r="AS855" s="38">
        <f t="shared" si="386"/>
        <v>43900</v>
      </c>
      <c r="AT855" s="38">
        <f t="shared" si="387"/>
        <v>83525.350000000006</v>
      </c>
      <c r="AU855" s="66">
        <f t="shared" si="388"/>
        <v>537076</v>
      </c>
      <c r="AV855" s="20">
        <f t="shared" si="389"/>
        <v>601757</v>
      </c>
      <c r="AX855" s="65">
        <f t="shared" si="390"/>
        <v>1</v>
      </c>
    </row>
    <row r="856" spans="1:50" ht="15" customHeight="1">
      <c r="A856" s="2">
        <v>87</v>
      </c>
      <c r="B856" s="2">
        <v>200</v>
      </c>
      <c r="C856" s="1" t="s">
        <v>117</v>
      </c>
      <c r="D856" s="35">
        <v>733457</v>
      </c>
      <c r="E856" s="66">
        <v>0</v>
      </c>
      <c r="F856" s="7">
        <v>1795</v>
      </c>
      <c r="G856" s="66">
        <v>1723</v>
      </c>
      <c r="H856" s="63">
        <v>2.0550000000000002</v>
      </c>
      <c r="I856" s="65">
        <v>945</v>
      </c>
      <c r="J856" s="73">
        <f t="shared" si="365"/>
        <v>0.54849999999999999</v>
      </c>
      <c r="K856" s="65">
        <v>300</v>
      </c>
      <c r="L856" s="65">
        <v>904</v>
      </c>
      <c r="M856" s="61">
        <v>276</v>
      </c>
      <c r="N856" s="41">
        <f t="shared" si="364"/>
        <v>33.1858</v>
      </c>
      <c r="O856" s="41">
        <f t="shared" si="366"/>
        <v>30.531000000000002</v>
      </c>
      <c r="P856" s="3">
        <v>2147</v>
      </c>
      <c r="Q856" s="3">
        <v>2143</v>
      </c>
      <c r="R856" s="3">
        <v>1826</v>
      </c>
      <c r="S856" s="3">
        <v>1903</v>
      </c>
      <c r="T856" s="74">
        <v>1795</v>
      </c>
      <c r="U856" s="74">
        <f t="shared" si="367"/>
        <v>2147</v>
      </c>
      <c r="V856" s="42">
        <f t="shared" si="368"/>
        <v>19.75</v>
      </c>
      <c r="W856" s="68">
        <v>663721</v>
      </c>
      <c r="X856" s="69">
        <v>784339</v>
      </c>
      <c r="Y856" s="8">
        <v>2.2010924374939189</v>
      </c>
      <c r="Z856" s="37">
        <f t="shared" si="369"/>
        <v>815.50409999999999</v>
      </c>
      <c r="AA856" s="65">
        <f t="shared" si="370"/>
        <v>0</v>
      </c>
      <c r="AB856" s="34">
        <f t="shared" si="371"/>
        <v>0.43202299999999999</v>
      </c>
      <c r="AC856" s="34" t="str">
        <f t="shared" si="372"/>
        <v/>
      </c>
      <c r="AD856" s="65" t="str">
        <f t="shared" si="373"/>
        <v/>
      </c>
      <c r="AE856" s="65">
        <f t="shared" si="374"/>
        <v>1005.641</v>
      </c>
      <c r="AF856" s="65">
        <f t="shared" si="375"/>
        <v>630</v>
      </c>
      <c r="AG856" s="65">
        <f t="shared" si="391"/>
        <v>0</v>
      </c>
      <c r="AH856" s="34" t="str">
        <f t="shared" si="376"/>
        <v/>
      </c>
      <c r="AI856" s="34" t="str">
        <f t="shared" si="377"/>
        <v/>
      </c>
      <c r="AJ856" s="65" t="str">
        <f t="shared" si="378"/>
        <v/>
      </c>
      <c r="AK856" s="37" t="str">
        <f t="shared" si="379"/>
        <v/>
      </c>
      <c r="AL856" s="14">
        <f t="shared" si="380"/>
        <v>630</v>
      </c>
      <c r="AM856" s="42">
        <f t="shared" si="381"/>
        <v>702.8</v>
      </c>
      <c r="AN856" s="60">
        <f t="shared" si="382"/>
        <v>924182</v>
      </c>
      <c r="AO856" s="43">
        <f t="shared" si="383"/>
        <v>4.6442910472681925E-2</v>
      </c>
      <c r="AP856" s="66">
        <f t="shared" si="384"/>
        <v>8857.8240999022601</v>
      </c>
      <c r="AQ856" s="18">
        <v>0</v>
      </c>
      <c r="AR856" s="66">
        <f t="shared" si="385"/>
        <v>742315</v>
      </c>
      <c r="AS856" s="38">
        <f t="shared" si="386"/>
        <v>17230</v>
      </c>
      <c r="AT856" s="38">
        <f t="shared" si="387"/>
        <v>39216.950000000004</v>
      </c>
      <c r="AU856" s="66">
        <f t="shared" si="388"/>
        <v>716227</v>
      </c>
      <c r="AV856" s="20">
        <f t="shared" si="389"/>
        <v>742315</v>
      </c>
      <c r="AX856" s="65">
        <f t="shared" si="390"/>
        <v>1</v>
      </c>
    </row>
    <row r="857" spans="1:50" ht="15" customHeight="1">
      <c r="A857" s="2">
        <v>87</v>
      </c>
      <c r="B857" s="2">
        <v>300</v>
      </c>
      <c r="C857" s="1" t="s">
        <v>141</v>
      </c>
      <c r="D857" s="35">
        <v>367429</v>
      </c>
      <c r="E857" s="66">
        <v>0</v>
      </c>
      <c r="F857" s="7">
        <v>863</v>
      </c>
      <c r="G857" s="66">
        <v>812</v>
      </c>
      <c r="H857" s="63">
        <v>2.125</v>
      </c>
      <c r="I857" s="65">
        <v>228</v>
      </c>
      <c r="J857" s="73">
        <f t="shared" si="365"/>
        <v>0.28079999999999999</v>
      </c>
      <c r="K857" s="65">
        <v>186</v>
      </c>
      <c r="L857" s="65">
        <v>442</v>
      </c>
      <c r="M857" s="61">
        <v>125</v>
      </c>
      <c r="N857" s="41">
        <f t="shared" si="364"/>
        <v>42.081400000000002</v>
      </c>
      <c r="O857" s="41">
        <f t="shared" si="366"/>
        <v>28.280499999999996</v>
      </c>
      <c r="P857" s="3">
        <v>1084</v>
      </c>
      <c r="Q857" s="3">
        <v>1171</v>
      </c>
      <c r="R857" s="3">
        <v>924</v>
      </c>
      <c r="S857" s="3">
        <v>944</v>
      </c>
      <c r="T857" s="75">
        <v>863</v>
      </c>
      <c r="U857" s="74">
        <f t="shared" si="367"/>
        <v>1171</v>
      </c>
      <c r="V857" s="42">
        <f t="shared" si="368"/>
        <v>30.66</v>
      </c>
      <c r="W857" s="68">
        <v>331430</v>
      </c>
      <c r="X857" s="69">
        <v>382767</v>
      </c>
      <c r="Y857" s="8">
        <v>1.0931069950903247</v>
      </c>
      <c r="Z857" s="37">
        <f t="shared" si="369"/>
        <v>789.49270000000001</v>
      </c>
      <c r="AA857" s="65">
        <f t="shared" si="370"/>
        <v>0</v>
      </c>
      <c r="AB857" s="34">
        <f t="shared" si="371"/>
        <v>0.43202299999999999</v>
      </c>
      <c r="AC857" s="34" t="str">
        <f t="shared" si="372"/>
        <v/>
      </c>
      <c r="AD857" s="65" t="str">
        <f t="shared" si="373"/>
        <v/>
      </c>
      <c r="AE857" s="65">
        <f t="shared" si="374"/>
        <v>671.30399999999997</v>
      </c>
      <c r="AF857" s="65">
        <f t="shared" si="375"/>
        <v>630</v>
      </c>
      <c r="AG857" s="65">
        <f t="shared" si="391"/>
        <v>0</v>
      </c>
      <c r="AH857" s="34" t="str">
        <f t="shared" si="376"/>
        <v/>
      </c>
      <c r="AI857" s="34" t="str">
        <f t="shared" si="377"/>
        <v/>
      </c>
      <c r="AJ857" s="65" t="str">
        <f t="shared" si="378"/>
        <v/>
      </c>
      <c r="AK857" s="37" t="str">
        <f t="shared" si="379"/>
        <v/>
      </c>
      <c r="AL857" s="14">
        <f t="shared" si="380"/>
        <v>630</v>
      </c>
      <c r="AM857" s="42">
        <f t="shared" si="381"/>
        <v>702.8</v>
      </c>
      <c r="AN857" s="60">
        <f t="shared" si="382"/>
        <v>427488</v>
      </c>
      <c r="AO857" s="43">
        <f t="shared" si="383"/>
        <v>4.6442910472681925E-2</v>
      </c>
      <c r="AP857" s="66">
        <f t="shared" si="384"/>
        <v>2789.3147600788038</v>
      </c>
      <c r="AQ857" s="18">
        <v>0</v>
      </c>
      <c r="AR857" s="66">
        <f t="shared" si="385"/>
        <v>370218</v>
      </c>
      <c r="AS857" s="38">
        <f t="shared" si="386"/>
        <v>8120</v>
      </c>
      <c r="AT857" s="38">
        <f t="shared" si="387"/>
        <v>19138.350000000002</v>
      </c>
      <c r="AU857" s="66">
        <f t="shared" si="388"/>
        <v>359309</v>
      </c>
      <c r="AV857" s="20">
        <f t="shared" si="389"/>
        <v>370218</v>
      </c>
      <c r="AX857" s="65">
        <f t="shared" si="390"/>
        <v>1</v>
      </c>
    </row>
    <row r="858" spans="1:50" ht="15" customHeight="1">
      <c r="A858" s="2">
        <v>87</v>
      </c>
      <c r="B858" s="2">
        <v>400</v>
      </c>
      <c r="C858" s="1" t="s">
        <v>223</v>
      </c>
      <c r="D858" s="35">
        <v>78104</v>
      </c>
      <c r="E858" s="66">
        <v>0</v>
      </c>
      <c r="F858" s="7">
        <v>278</v>
      </c>
      <c r="G858" s="66">
        <v>258</v>
      </c>
      <c r="H858" s="63">
        <v>2.411</v>
      </c>
      <c r="I858" s="65">
        <v>149</v>
      </c>
      <c r="J858" s="73">
        <f t="shared" si="365"/>
        <v>0.57750000000000001</v>
      </c>
      <c r="K858" s="65">
        <v>81</v>
      </c>
      <c r="L858" s="65">
        <v>147</v>
      </c>
      <c r="M858" s="61">
        <v>32</v>
      </c>
      <c r="N858" s="41">
        <f t="shared" si="364"/>
        <v>55.101999999999997</v>
      </c>
      <c r="O858" s="41">
        <f t="shared" si="366"/>
        <v>21.768699999999999</v>
      </c>
      <c r="P858" s="3">
        <v>356</v>
      </c>
      <c r="Q858" s="3">
        <v>334</v>
      </c>
      <c r="R858" s="3">
        <v>304</v>
      </c>
      <c r="S858" s="3">
        <v>278</v>
      </c>
      <c r="T858" s="75">
        <v>278</v>
      </c>
      <c r="U858" s="74">
        <f t="shared" si="367"/>
        <v>356</v>
      </c>
      <c r="V858" s="42">
        <f t="shared" si="368"/>
        <v>27.53</v>
      </c>
      <c r="W858" s="68">
        <v>80359</v>
      </c>
      <c r="X858" s="69">
        <v>160005</v>
      </c>
      <c r="Y858" s="8">
        <v>1.0118950358071157</v>
      </c>
      <c r="Z858" s="37">
        <f t="shared" si="369"/>
        <v>274.7321</v>
      </c>
      <c r="AA858" s="65">
        <f t="shared" si="370"/>
        <v>0</v>
      </c>
      <c r="AB858" s="34">
        <f t="shared" si="371"/>
        <v>0.43202299999999999</v>
      </c>
      <c r="AC858" s="34" t="str">
        <f t="shared" si="372"/>
        <v/>
      </c>
      <c r="AD858" s="65" t="str">
        <f t="shared" si="373"/>
        <v/>
      </c>
      <c r="AE858" s="65">
        <f t="shared" si="374"/>
        <v>467.98599999999999</v>
      </c>
      <c r="AF858" s="65">
        <f t="shared" si="375"/>
        <v>467.98599999999999</v>
      </c>
      <c r="AG858" s="65">
        <f t="shared" si="391"/>
        <v>0</v>
      </c>
      <c r="AH858" s="34" t="str">
        <f t="shared" si="376"/>
        <v/>
      </c>
      <c r="AI858" s="34" t="str">
        <f t="shared" si="377"/>
        <v/>
      </c>
      <c r="AJ858" s="65" t="str">
        <f t="shared" si="378"/>
        <v/>
      </c>
      <c r="AK858" s="37" t="str">
        <f t="shared" si="379"/>
        <v/>
      </c>
      <c r="AL858" s="14">
        <f t="shared" si="380"/>
        <v>467.99</v>
      </c>
      <c r="AM858" s="42">
        <f t="shared" si="381"/>
        <v>522.07000000000005</v>
      </c>
      <c r="AN858" s="60">
        <f t="shared" si="382"/>
        <v>99977</v>
      </c>
      <c r="AO858" s="43">
        <f t="shared" si="383"/>
        <v>4.6442910472681925E-2</v>
      </c>
      <c r="AP858" s="66">
        <f t="shared" si="384"/>
        <v>1015.8457807689717</v>
      </c>
      <c r="AQ858" s="18">
        <v>0</v>
      </c>
      <c r="AR858" s="66">
        <f t="shared" si="385"/>
        <v>79120</v>
      </c>
      <c r="AS858" s="38">
        <f t="shared" si="386"/>
        <v>2580</v>
      </c>
      <c r="AT858" s="38">
        <f t="shared" si="387"/>
        <v>8000.25</v>
      </c>
      <c r="AU858" s="66">
        <f t="shared" si="388"/>
        <v>75524</v>
      </c>
      <c r="AV858" s="20">
        <f t="shared" si="389"/>
        <v>79120</v>
      </c>
      <c r="AX858" s="65">
        <f t="shared" si="390"/>
        <v>1</v>
      </c>
    </row>
    <row r="859" spans="1:50" ht="15" customHeight="1">
      <c r="A859" s="2">
        <v>87</v>
      </c>
      <c r="B859" s="2">
        <v>600</v>
      </c>
      <c r="C859" s="1" t="s">
        <v>335</v>
      </c>
      <c r="D859" s="35">
        <v>88703</v>
      </c>
      <c r="E859" s="66">
        <v>0</v>
      </c>
      <c r="F859" s="7">
        <v>304</v>
      </c>
      <c r="G859" s="66">
        <v>275</v>
      </c>
      <c r="H859" s="63">
        <v>2.778</v>
      </c>
      <c r="I859" s="65">
        <v>19</v>
      </c>
      <c r="J859" s="73">
        <f t="shared" si="365"/>
        <v>6.9099999999999995E-2</v>
      </c>
      <c r="K859" s="65">
        <v>73</v>
      </c>
      <c r="L859" s="65">
        <v>173</v>
      </c>
      <c r="M859" s="61">
        <v>43</v>
      </c>
      <c r="N859" s="41">
        <f t="shared" si="364"/>
        <v>42.1965</v>
      </c>
      <c r="O859" s="41">
        <f t="shared" si="366"/>
        <v>24.855499999999999</v>
      </c>
      <c r="P859" s="3">
        <v>265</v>
      </c>
      <c r="Q859" s="3">
        <v>265</v>
      </c>
      <c r="R859" s="3">
        <v>246</v>
      </c>
      <c r="S859" s="3">
        <v>323</v>
      </c>
      <c r="T859" s="75">
        <v>304</v>
      </c>
      <c r="U859" s="74">
        <f t="shared" si="367"/>
        <v>323</v>
      </c>
      <c r="V859" s="42">
        <f t="shared" si="368"/>
        <v>14.86</v>
      </c>
      <c r="W859" s="68">
        <v>55036</v>
      </c>
      <c r="X859" s="69">
        <v>127728</v>
      </c>
      <c r="Y859" s="8">
        <v>0.25004440175012393</v>
      </c>
      <c r="Z859" s="37">
        <f t="shared" si="369"/>
        <v>1215.7841000000001</v>
      </c>
      <c r="AA859" s="65">
        <f t="shared" si="370"/>
        <v>0</v>
      </c>
      <c r="AB859" s="34">
        <f t="shared" si="371"/>
        <v>0.43202299999999999</v>
      </c>
      <c r="AC859" s="34" t="str">
        <f t="shared" si="372"/>
        <v/>
      </c>
      <c r="AD859" s="65" t="str">
        <f t="shared" si="373"/>
        <v/>
      </c>
      <c r="AE859" s="65">
        <f t="shared" si="374"/>
        <v>474.22500000000002</v>
      </c>
      <c r="AF859" s="65">
        <f t="shared" si="375"/>
        <v>474.22500000000002</v>
      </c>
      <c r="AG859" s="65">
        <f t="shared" si="391"/>
        <v>0</v>
      </c>
      <c r="AH859" s="34" t="str">
        <f t="shared" si="376"/>
        <v/>
      </c>
      <c r="AI859" s="34" t="str">
        <f t="shared" si="377"/>
        <v/>
      </c>
      <c r="AJ859" s="65" t="str">
        <f t="shared" si="378"/>
        <v/>
      </c>
      <c r="AK859" s="37" t="str">
        <f t="shared" si="379"/>
        <v/>
      </c>
      <c r="AL859" s="14">
        <f t="shared" si="380"/>
        <v>474.23</v>
      </c>
      <c r="AM859" s="42">
        <f t="shared" si="381"/>
        <v>529.03</v>
      </c>
      <c r="AN859" s="60">
        <f t="shared" si="382"/>
        <v>121706</v>
      </c>
      <c r="AO859" s="43">
        <f t="shared" si="383"/>
        <v>4.6442910472681925E-2</v>
      </c>
      <c r="AP859" s="66">
        <f t="shared" si="384"/>
        <v>1532.7553743299216</v>
      </c>
      <c r="AQ859" s="18">
        <v>0</v>
      </c>
      <c r="AR859" s="66">
        <f t="shared" si="385"/>
        <v>90236</v>
      </c>
      <c r="AS859" s="38">
        <f t="shared" si="386"/>
        <v>2750</v>
      </c>
      <c r="AT859" s="38">
        <f t="shared" si="387"/>
        <v>6386.4000000000005</v>
      </c>
      <c r="AU859" s="66">
        <f t="shared" si="388"/>
        <v>85953</v>
      </c>
      <c r="AV859" s="20">
        <f t="shared" si="389"/>
        <v>90236</v>
      </c>
      <c r="AX859" s="65">
        <f t="shared" si="390"/>
        <v>1</v>
      </c>
    </row>
    <row r="860" spans="1:50" ht="15" customHeight="1">
      <c r="A860" s="2">
        <v>87</v>
      </c>
      <c r="B860" s="2">
        <v>700</v>
      </c>
      <c r="C860" s="1" t="s">
        <v>348</v>
      </c>
      <c r="D860" s="35">
        <v>11830</v>
      </c>
      <c r="E860" s="66">
        <v>0</v>
      </c>
      <c r="F860" s="7">
        <v>63</v>
      </c>
      <c r="G860" s="66">
        <v>61</v>
      </c>
      <c r="H860" s="63">
        <v>2.1789999999999998</v>
      </c>
      <c r="I860" s="40">
        <v>0</v>
      </c>
      <c r="J860" s="73">
        <f t="shared" si="365"/>
        <v>0</v>
      </c>
      <c r="K860" s="65">
        <v>11</v>
      </c>
      <c r="L860" s="65">
        <v>29</v>
      </c>
      <c r="M860" s="61">
        <v>13</v>
      </c>
      <c r="N860" s="41">
        <f t="shared" si="364"/>
        <v>37.930999999999997</v>
      </c>
      <c r="O860" s="41">
        <f t="shared" si="366"/>
        <v>44.827600000000004</v>
      </c>
      <c r="P860" s="3">
        <v>115</v>
      </c>
      <c r="Q860" s="3">
        <v>93</v>
      </c>
      <c r="R860" s="3">
        <v>81</v>
      </c>
      <c r="S860" s="3">
        <v>64</v>
      </c>
      <c r="T860" s="75">
        <v>63</v>
      </c>
      <c r="U860" s="74">
        <f t="shared" si="367"/>
        <v>115</v>
      </c>
      <c r="V860" s="42">
        <f t="shared" si="368"/>
        <v>46.96</v>
      </c>
      <c r="W860" s="68">
        <v>32931</v>
      </c>
      <c r="X860" s="69">
        <v>13999</v>
      </c>
      <c r="Y860" s="8">
        <v>0.75405484504175313</v>
      </c>
      <c r="Z860" s="37">
        <f t="shared" si="369"/>
        <v>83.548299999999998</v>
      </c>
      <c r="AA860" s="65">
        <f t="shared" si="370"/>
        <v>0</v>
      </c>
      <c r="AB860" s="34">
        <f t="shared" si="371"/>
        <v>0.43202299999999999</v>
      </c>
      <c r="AC860" s="34" t="str">
        <f t="shared" si="372"/>
        <v/>
      </c>
      <c r="AD860" s="65" t="str">
        <f t="shared" si="373"/>
        <v/>
      </c>
      <c r="AE860" s="65">
        <f t="shared" si="374"/>
        <v>410</v>
      </c>
      <c r="AF860" s="65">
        <f t="shared" si="375"/>
        <v>410</v>
      </c>
      <c r="AG860" s="65">
        <f t="shared" si="391"/>
        <v>0</v>
      </c>
      <c r="AH860" s="34" t="str">
        <f t="shared" si="376"/>
        <v/>
      </c>
      <c r="AI860" s="34" t="str">
        <f t="shared" si="377"/>
        <v/>
      </c>
      <c r="AJ860" s="65" t="str">
        <f t="shared" si="378"/>
        <v/>
      </c>
      <c r="AK860" s="37" t="str">
        <f t="shared" si="379"/>
        <v/>
      </c>
      <c r="AL860" s="14">
        <f t="shared" si="380"/>
        <v>410</v>
      </c>
      <c r="AM860" s="42">
        <f t="shared" si="381"/>
        <v>457.38</v>
      </c>
      <c r="AN860" s="60">
        <f t="shared" si="382"/>
        <v>13673</v>
      </c>
      <c r="AO860" s="43">
        <f t="shared" si="383"/>
        <v>4.6442910472681925E-2</v>
      </c>
      <c r="AP860" s="66">
        <f t="shared" si="384"/>
        <v>85.594284001152786</v>
      </c>
      <c r="AQ860" s="18">
        <v>0</v>
      </c>
      <c r="AR860" s="66">
        <f t="shared" si="385"/>
        <v>11916</v>
      </c>
      <c r="AS860" s="38">
        <f t="shared" si="386"/>
        <v>610</v>
      </c>
      <c r="AT860" s="38">
        <f t="shared" si="387"/>
        <v>699.95</v>
      </c>
      <c r="AU860" s="66">
        <f t="shared" si="388"/>
        <v>11220</v>
      </c>
      <c r="AV860" s="20">
        <f t="shared" si="389"/>
        <v>11916</v>
      </c>
      <c r="AX860" s="65">
        <f t="shared" si="390"/>
        <v>1</v>
      </c>
    </row>
    <row r="861" spans="1:50" ht="15" customHeight="1">
      <c r="A861" s="2">
        <v>87</v>
      </c>
      <c r="B861" s="2">
        <v>800</v>
      </c>
      <c r="C861" s="1" t="s">
        <v>627</v>
      </c>
      <c r="D861" s="35">
        <v>28474</v>
      </c>
      <c r="E861" s="66">
        <v>0</v>
      </c>
      <c r="F861" s="7">
        <v>183</v>
      </c>
      <c r="G861" s="66">
        <v>175</v>
      </c>
      <c r="H861" s="63">
        <v>2.0830000000000002</v>
      </c>
      <c r="I861" s="65">
        <v>70</v>
      </c>
      <c r="J861" s="73">
        <f t="shared" si="365"/>
        <v>0.4</v>
      </c>
      <c r="K861" s="65">
        <v>32</v>
      </c>
      <c r="L861" s="65">
        <v>93</v>
      </c>
      <c r="M861" s="61">
        <v>23</v>
      </c>
      <c r="N861" s="41">
        <f t="shared" si="364"/>
        <v>34.4086</v>
      </c>
      <c r="O861" s="41">
        <f t="shared" si="366"/>
        <v>24.731200000000001</v>
      </c>
      <c r="P861" s="3">
        <v>207</v>
      </c>
      <c r="Q861" s="3">
        <v>211</v>
      </c>
      <c r="R861" s="3">
        <v>210</v>
      </c>
      <c r="S861" s="3">
        <v>190</v>
      </c>
      <c r="T861" s="75">
        <v>183</v>
      </c>
      <c r="U861" s="74">
        <f t="shared" si="367"/>
        <v>211</v>
      </c>
      <c r="V861" s="42">
        <f t="shared" si="368"/>
        <v>17.059999999999999</v>
      </c>
      <c r="W861" s="68">
        <v>132583</v>
      </c>
      <c r="X861" s="69">
        <v>53102</v>
      </c>
      <c r="Y861" s="8">
        <v>2.2886662023144511</v>
      </c>
      <c r="Z861" s="37">
        <f t="shared" si="369"/>
        <v>79.959199999999996</v>
      </c>
      <c r="AA861" s="65">
        <f t="shared" si="370"/>
        <v>0</v>
      </c>
      <c r="AB861" s="34">
        <f t="shared" si="371"/>
        <v>0.43202299999999999</v>
      </c>
      <c r="AC861" s="34" t="str">
        <f t="shared" si="372"/>
        <v/>
      </c>
      <c r="AD861" s="65" t="str">
        <f t="shared" si="373"/>
        <v/>
      </c>
      <c r="AE861" s="65">
        <f t="shared" si="374"/>
        <v>437.52499999999998</v>
      </c>
      <c r="AF861" s="65">
        <f t="shared" si="375"/>
        <v>437.52499999999998</v>
      </c>
      <c r="AG861" s="65">
        <f t="shared" si="391"/>
        <v>0</v>
      </c>
      <c r="AH861" s="34" t="str">
        <f t="shared" si="376"/>
        <v/>
      </c>
      <c r="AI861" s="34" t="str">
        <f t="shared" si="377"/>
        <v/>
      </c>
      <c r="AJ861" s="65" t="str">
        <f t="shared" si="378"/>
        <v/>
      </c>
      <c r="AK861" s="37" t="str">
        <f t="shared" si="379"/>
        <v/>
      </c>
      <c r="AL861" s="14">
        <f t="shared" si="380"/>
        <v>437.53</v>
      </c>
      <c r="AM861" s="42">
        <f t="shared" si="381"/>
        <v>488.09</v>
      </c>
      <c r="AN861" s="60">
        <f t="shared" si="382"/>
        <v>28137</v>
      </c>
      <c r="AO861" s="43">
        <f t="shared" si="383"/>
        <v>4.6442910472681925E-2</v>
      </c>
      <c r="AP861" s="66">
        <f t="shared" si="384"/>
        <v>-15.651260829293809</v>
      </c>
      <c r="AQ861" s="18">
        <v>0</v>
      </c>
      <c r="AR861" s="66">
        <f t="shared" si="385"/>
        <v>28137</v>
      </c>
      <c r="AS861" s="38">
        <f t="shared" si="386"/>
        <v>1750</v>
      </c>
      <c r="AT861" s="38">
        <f t="shared" si="387"/>
        <v>2655.1000000000004</v>
      </c>
      <c r="AU861" s="66">
        <f t="shared" si="388"/>
        <v>26724</v>
      </c>
      <c r="AV861" s="20">
        <f t="shared" si="389"/>
        <v>28137</v>
      </c>
      <c r="AX861" s="65">
        <f t="shared" si="390"/>
        <v>1</v>
      </c>
    </row>
    <row r="862" spans="1:50" ht="15" customHeight="1">
      <c r="A862" s="2">
        <v>87</v>
      </c>
      <c r="B862" s="2">
        <v>900</v>
      </c>
      <c r="C862" s="1" t="s">
        <v>725</v>
      </c>
      <c r="D862" s="35">
        <v>21973</v>
      </c>
      <c r="E862" s="66">
        <v>0</v>
      </c>
      <c r="F862" s="7">
        <v>100</v>
      </c>
      <c r="G862" s="66">
        <v>92</v>
      </c>
      <c r="H862" s="63">
        <v>2</v>
      </c>
      <c r="I862" s="65">
        <v>23</v>
      </c>
      <c r="J862" s="73">
        <f t="shared" si="365"/>
        <v>0.25</v>
      </c>
      <c r="K862" s="65">
        <v>6</v>
      </c>
      <c r="L862" s="65">
        <v>70</v>
      </c>
      <c r="M862" s="61">
        <v>35</v>
      </c>
      <c r="N862" s="41">
        <f t="shared" si="364"/>
        <v>8.5714000000000006</v>
      </c>
      <c r="O862" s="41">
        <f t="shared" si="366"/>
        <v>50</v>
      </c>
      <c r="P862" s="3">
        <v>153</v>
      </c>
      <c r="Q862" s="3">
        <v>147</v>
      </c>
      <c r="R862" s="3">
        <v>111</v>
      </c>
      <c r="S862" s="3">
        <v>106</v>
      </c>
      <c r="T862" s="75">
        <v>100</v>
      </c>
      <c r="U862" s="74">
        <f t="shared" si="367"/>
        <v>153</v>
      </c>
      <c r="V862" s="42">
        <f t="shared" si="368"/>
        <v>39.869999999999997</v>
      </c>
      <c r="W862" s="68">
        <v>20816</v>
      </c>
      <c r="X862" s="69">
        <v>13128</v>
      </c>
      <c r="Y862" s="8">
        <v>0.2627826847074195</v>
      </c>
      <c r="Z862" s="37">
        <f t="shared" si="369"/>
        <v>380.54259999999999</v>
      </c>
      <c r="AA862" s="65">
        <f t="shared" si="370"/>
        <v>0</v>
      </c>
      <c r="AB862" s="34">
        <f t="shared" si="371"/>
        <v>0.43202299999999999</v>
      </c>
      <c r="AC862" s="34" t="str">
        <f t="shared" si="372"/>
        <v/>
      </c>
      <c r="AD862" s="65" t="str">
        <f t="shared" si="373"/>
        <v/>
      </c>
      <c r="AE862" s="65">
        <f t="shared" si="374"/>
        <v>410</v>
      </c>
      <c r="AF862" s="65">
        <f t="shared" si="375"/>
        <v>410</v>
      </c>
      <c r="AG862" s="65">
        <f t="shared" si="391"/>
        <v>0</v>
      </c>
      <c r="AH862" s="34" t="str">
        <f t="shared" si="376"/>
        <v/>
      </c>
      <c r="AI862" s="34" t="str">
        <f t="shared" si="377"/>
        <v/>
      </c>
      <c r="AJ862" s="65" t="str">
        <f t="shared" si="378"/>
        <v/>
      </c>
      <c r="AK862" s="37" t="str">
        <f t="shared" si="379"/>
        <v/>
      </c>
      <c r="AL862" s="14">
        <f t="shared" si="380"/>
        <v>410</v>
      </c>
      <c r="AM862" s="42">
        <f t="shared" si="381"/>
        <v>457.38</v>
      </c>
      <c r="AN862" s="60">
        <f t="shared" si="382"/>
        <v>33086</v>
      </c>
      <c r="AO862" s="43">
        <f t="shared" si="383"/>
        <v>4.6442910472681925E-2</v>
      </c>
      <c r="AP862" s="66">
        <f t="shared" si="384"/>
        <v>516.12006408291427</v>
      </c>
      <c r="AQ862" s="18">
        <v>0</v>
      </c>
      <c r="AR862" s="66">
        <f t="shared" si="385"/>
        <v>22489</v>
      </c>
      <c r="AS862" s="38">
        <f t="shared" si="386"/>
        <v>920</v>
      </c>
      <c r="AT862" s="38">
        <f t="shared" si="387"/>
        <v>656.40000000000009</v>
      </c>
      <c r="AU862" s="66">
        <f t="shared" si="388"/>
        <v>21317</v>
      </c>
      <c r="AV862" s="20">
        <f t="shared" si="389"/>
        <v>22489</v>
      </c>
      <c r="AX862" s="65">
        <f t="shared" si="390"/>
        <v>1</v>
      </c>
    </row>
    <row r="863" spans="1:50" ht="15" customHeight="1">
      <c r="A863" s="2">
        <v>87</v>
      </c>
      <c r="B863" s="2">
        <v>1100</v>
      </c>
      <c r="C863" s="1" t="s">
        <v>839</v>
      </c>
      <c r="D863" s="35">
        <v>129216</v>
      </c>
      <c r="E863" s="66">
        <v>0</v>
      </c>
      <c r="F863" s="7">
        <v>439</v>
      </c>
      <c r="G863" s="66">
        <v>417</v>
      </c>
      <c r="H863" s="63">
        <v>2.3690000000000002</v>
      </c>
      <c r="I863" s="65">
        <v>70</v>
      </c>
      <c r="J863" s="73">
        <f t="shared" si="365"/>
        <v>0.16789999999999999</v>
      </c>
      <c r="K863" s="65">
        <v>81</v>
      </c>
      <c r="L863" s="65">
        <v>212</v>
      </c>
      <c r="M863" s="61">
        <v>76</v>
      </c>
      <c r="N863" s="41">
        <f t="shared" si="364"/>
        <v>38.207500000000003</v>
      </c>
      <c r="O863" s="41">
        <f t="shared" si="366"/>
        <v>35.8491</v>
      </c>
      <c r="P863" s="3">
        <v>418</v>
      </c>
      <c r="Q863" s="3">
        <v>420</v>
      </c>
      <c r="R863" s="3">
        <v>406</v>
      </c>
      <c r="S863" s="3">
        <v>436</v>
      </c>
      <c r="T863" s="75">
        <v>439</v>
      </c>
      <c r="U863" s="74">
        <f t="shared" si="367"/>
        <v>439</v>
      </c>
      <c r="V863" s="42">
        <f t="shared" si="368"/>
        <v>5.01</v>
      </c>
      <c r="W863" s="68">
        <v>158127</v>
      </c>
      <c r="X863" s="69">
        <v>176354</v>
      </c>
      <c r="Y863" s="8">
        <v>0.80639253927045218</v>
      </c>
      <c r="Z863" s="37">
        <f t="shared" si="369"/>
        <v>544.3999</v>
      </c>
      <c r="AA863" s="65">
        <f t="shared" si="370"/>
        <v>0</v>
      </c>
      <c r="AB863" s="34">
        <f t="shared" si="371"/>
        <v>0.43202299999999999</v>
      </c>
      <c r="AC863" s="34" t="str">
        <f t="shared" si="372"/>
        <v/>
      </c>
      <c r="AD863" s="65" t="str">
        <f t="shared" si="373"/>
        <v/>
      </c>
      <c r="AE863" s="65">
        <f t="shared" si="374"/>
        <v>526.33899999999994</v>
      </c>
      <c r="AF863" s="65">
        <f t="shared" si="375"/>
        <v>526.33899999999994</v>
      </c>
      <c r="AG863" s="65">
        <f t="shared" si="391"/>
        <v>0</v>
      </c>
      <c r="AH863" s="34" t="str">
        <f t="shared" si="376"/>
        <v/>
      </c>
      <c r="AI863" s="34" t="str">
        <f t="shared" si="377"/>
        <v/>
      </c>
      <c r="AJ863" s="65" t="str">
        <f t="shared" si="378"/>
        <v/>
      </c>
      <c r="AK863" s="37" t="str">
        <f t="shared" si="379"/>
        <v/>
      </c>
      <c r="AL863" s="14">
        <f t="shared" si="380"/>
        <v>526.34</v>
      </c>
      <c r="AM863" s="42">
        <f t="shared" si="381"/>
        <v>587.16</v>
      </c>
      <c r="AN863" s="60">
        <f t="shared" si="382"/>
        <v>176531</v>
      </c>
      <c r="AO863" s="43">
        <f t="shared" si="383"/>
        <v>4.6442910472681925E-2</v>
      </c>
      <c r="AP863" s="66">
        <f t="shared" si="384"/>
        <v>2197.4463090149452</v>
      </c>
      <c r="AQ863" s="18">
        <v>0</v>
      </c>
      <c r="AR863" s="66">
        <f t="shared" si="385"/>
        <v>131413</v>
      </c>
      <c r="AS863" s="38">
        <f t="shared" si="386"/>
        <v>4170</v>
      </c>
      <c r="AT863" s="38">
        <f t="shared" si="387"/>
        <v>8817.7000000000007</v>
      </c>
      <c r="AU863" s="66">
        <f t="shared" si="388"/>
        <v>125046</v>
      </c>
      <c r="AV863" s="20">
        <f t="shared" si="389"/>
        <v>131413</v>
      </c>
      <c r="AX863" s="65">
        <f t="shared" si="390"/>
        <v>1</v>
      </c>
    </row>
    <row r="864" spans="1:50" ht="15" customHeight="1">
      <c r="A864" s="2">
        <v>87</v>
      </c>
      <c r="B864" s="2">
        <v>7000</v>
      </c>
      <c r="C864" s="1" t="s">
        <v>313</v>
      </c>
      <c r="D864" s="35">
        <v>1036093</v>
      </c>
      <c r="E864" s="66">
        <v>0</v>
      </c>
      <c r="F864" s="7">
        <v>2897</v>
      </c>
      <c r="G864" s="66">
        <v>2762</v>
      </c>
      <c r="H864" s="63">
        <v>2.0939999999999999</v>
      </c>
      <c r="I864" s="65">
        <v>1425</v>
      </c>
      <c r="J864" s="73">
        <f t="shared" si="365"/>
        <v>0.51590000000000003</v>
      </c>
      <c r="K864" s="65">
        <v>171</v>
      </c>
      <c r="L864" s="65">
        <v>1277</v>
      </c>
      <c r="M864" s="61">
        <v>432</v>
      </c>
      <c r="N864" s="41">
        <f t="shared" si="364"/>
        <v>13.3908</v>
      </c>
      <c r="O864" s="41">
        <f t="shared" si="366"/>
        <v>33.829300000000003</v>
      </c>
      <c r="P864" s="3">
        <v>3225</v>
      </c>
      <c r="Q864" s="3">
        <v>3451</v>
      </c>
      <c r="R864" s="3">
        <v>3083</v>
      </c>
      <c r="S864" s="3">
        <v>3070</v>
      </c>
      <c r="T864" s="74">
        <v>2897</v>
      </c>
      <c r="U864" s="74">
        <f t="shared" si="367"/>
        <v>3451</v>
      </c>
      <c r="V864" s="42">
        <f t="shared" si="368"/>
        <v>19.97</v>
      </c>
      <c r="W864" s="68">
        <v>1948201</v>
      </c>
      <c r="X864" s="69">
        <v>2008527</v>
      </c>
      <c r="Y864" s="8">
        <v>3.8142273246053651</v>
      </c>
      <c r="Z864" s="37">
        <f t="shared" si="369"/>
        <v>759.52470000000005</v>
      </c>
      <c r="AA864" s="65">
        <f t="shared" si="370"/>
        <v>0</v>
      </c>
      <c r="AB864" s="34">
        <f t="shared" si="371"/>
        <v>0.43202299999999999</v>
      </c>
      <c r="AC864" s="34">
        <f t="shared" si="372"/>
        <v>0.52400000000000002</v>
      </c>
      <c r="AD864" s="65" t="str">
        <f t="shared" si="373"/>
        <v/>
      </c>
      <c r="AE864" s="65" t="str">
        <f t="shared" si="374"/>
        <v/>
      </c>
      <c r="AF864" s="65" t="str">
        <f t="shared" si="375"/>
        <v/>
      </c>
      <c r="AG864" s="65">
        <f>IF((AND(2500&lt;=G864,G864&lt;11000)),1.15*(572.62+(5.026*N864)-(53.768*H864)+(14.022*V864)+AA864),0)</f>
        <v>928.45400511999992</v>
      </c>
      <c r="AH864" s="34" t="str">
        <f t="shared" si="376"/>
        <v/>
      </c>
      <c r="AI864" s="34">
        <f t="shared" si="377"/>
        <v>786.3898986828799</v>
      </c>
      <c r="AJ864" s="65" t="str">
        <f t="shared" si="378"/>
        <v/>
      </c>
      <c r="AK864" s="37">
        <f t="shared" si="379"/>
        <v>1</v>
      </c>
      <c r="AL864" s="14">
        <f t="shared" si="380"/>
        <v>786.39</v>
      </c>
      <c r="AM864" s="42">
        <f t="shared" si="381"/>
        <v>877.26</v>
      </c>
      <c r="AN864" s="60">
        <f t="shared" si="382"/>
        <v>1581324</v>
      </c>
      <c r="AO864" s="43">
        <f t="shared" si="383"/>
        <v>4.6442910472681925E-2</v>
      </c>
      <c r="AP864" s="66">
        <f t="shared" si="384"/>
        <v>25322.114519930838</v>
      </c>
      <c r="AQ864" s="18">
        <v>0</v>
      </c>
      <c r="AR864" s="66">
        <f t="shared" si="385"/>
        <v>1061415</v>
      </c>
      <c r="AS864" s="38">
        <f t="shared" si="386"/>
        <v>27620</v>
      </c>
      <c r="AT864" s="38">
        <f t="shared" si="387"/>
        <v>100426.35</v>
      </c>
      <c r="AU864" s="66">
        <f t="shared" si="388"/>
        <v>1008473</v>
      </c>
      <c r="AV864" s="20">
        <f t="shared" si="389"/>
        <v>1061415</v>
      </c>
      <c r="AX864" s="65">
        <f t="shared" si="390"/>
        <v>1</v>
      </c>
    </row>
  </sheetData>
  <sortState xmlns:xlrd2="http://schemas.microsoft.com/office/spreadsheetml/2017/richdata2" ref="A12:AX864">
    <sortCondition ref="A12:A864"/>
    <sortCondition ref="B12:B864"/>
  </sortState>
  <mergeCells count="3">
    <mergeCell ref="AE1:AF1"/>
    <mergeCell ref="AK1:AL1"/>
    <mergeCell ref="AS1:AU1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53"/>
  <sheetViews>
    <sheetView topLeftCell="A819" workbookViewId="0">
      <selection activeCell="E1" sqref="E1:G853"/>
    </sheetView>
  </sheetViews>
  <sheetFormatPr defaultRowHeight="15"/>
  <cols>
    <col min="3" max="3" width="27" bestFit="1" customWidth="1"/>
    <col min="4" max="4" width="10" bestFit="1" customWidth="1"/>
    <col min="6" max="6" width="12" bestFit="1" customWidth="1"/>
    <col min="7" max="7" width="10" bestFit="1" customWidth="1"/>
    <col min="9" max="9" width="10" bestFit="1" customWidth="1"/>
  </cols>
  <sheetData>
    <row r="1" spans="1:7">
      <c r="A1" s="2">
        <v>1</v>
      </c>
      <c r="B1" s="2">
        <v>100</v>
      </c>
      <c r="C1" s="1" t="s">
        <v>4</v>
      </c>
      <c r="D1">
        <v>759047</v>
      </c>
      <c r="E1">
        <f>D1*0.146</f>
        <v>110820.86199999999</v>
      </c>
      <c r="F1">
        <f>D1*0.354</f>
        <v>268702.63799999998</v>
      </c>
      <c r="G1">
        <f>D1*0.5</f>
        <v>379523.5</v>
      </c>
    </row>
    <row r="2" spans="1:7">
      <c r="A2" s="2">
        <v>1</v>
      </c>
      <c r="B2" s="2">
        <v>700</v>
      </c>
      <c r="C2" s="1" t="s">
        <v>361</v>
      </c>
      <c r="D2">
        <v>108148</v>
      </c>
      <c r="E2" s="65">
        <f t="shared" ref="E2:E65" si="0">D2*0.146</f>
        <v>15789.607999999998</v>
      </c>
      <c r="F2" s="65">
        <f t="shared" ref="F2:F65" si="1">D2*0.354</f>
        <v>38284.392</v>
      </c>
      <c r="G2" s="65">
        <f t="shared" ref="G2:G65" si="2">D2*0.5</f>
        <v>54074</v>
      </c>
    </row>
    <row r="3" spans="1:7">
      <c r="A3" s="2">
        <v>1</v>
      </c>
      <c r="B3" s="2">
        <v>1300</v>
      </c>
      <c r="C3" s="1" t="s">
        <v>499</v>
      </c>
      <c r="D3">
        <v>12569</v>
      </c>
      <c r="E3" s="65">
        <f t="shared" si="0"/>
        <v>1835.0739999999998</v>
      </c>
      <c r="F3" s="65">
        <f t="shared" si="1"/>
        <v>4449.4259999999995</v>
      </c>
      <c r="G3" s="65">
        <f t="shared" si="2"/>
        <v>6284.5</v>
      </c>
    </row>
    <row r="4" spans="1:7">
      <c r="A4" s="2">
        <v>1</v>
      </c>
      <c r="B4" s="2">
        <v>1400</v>
      </c>
      <c r="C4" s="1" t="s">
        <v>500</v>
      </c>
      <c r="D4">
        <v>91256</v>
      </c>
      <c r="E4" s="65">
        <f t="shared" si="0"/>
        <v>13323.375999999998</v>
      </c>
      <c r="F4" s="65">
        <f t="shared" si="1"/>
        <v>32304.624</v>
      </c>
      <c r="G4" s="65">
        <f t="shared" si="2"/>
        <v>45628</v>
      </c>
    </row>
    <row r="5" spans="1:7">
      <c r="A5" s="2">
        <v>1</v>
      </c>
      <c r="B5" s="2">
        <v>1500</v>
      </c>
      <c r="C5" s="1" t="s">
        <v>604</v>
      </c>
      <c r="D5">
        <v>20491</v>
      </c>
      <c r="E5" s="65">
        <f t="shared" si="0"/>
        <v>2991.6859999999997</v>
      </c>
      <c r="F5" s="65">
        <f t="shared" si="1"/>
        <v>7253.8139999999994</v>
      </c>
      <c r="G5" s="65">
        <f t="shared" si="2"/>
        <v>10245.5</v>
      </c>
    </row>
    <row r="6" spans="1:7">
      <c r="A6" s="2">
        <v>1</v>
      </c>
      <c r="B6" s="2">
        <v>2000</v>
      </c>
      <c r="C6" s="1" t="s">
        <v>752</v>
      </c>
      <c r="D6">
        <v>16644</v>
      </c>
      <c r="E6" s="65">
        <f t="shared" si="0"/>
        <v>2430.0239999999999</v>
      </c>
      <c r="F6" s="65">
        <f t="shared" si="1"/>
        <v>5891.9759999999997</v>
      </c>
      <c r="G6" s="65">
        <f t="shared" si="2"/>
        <v>8322</v>
      </c>
    </row>
    <row r="7" spans="1:7">
      <c r="A7" s="2">
        <v>2</v>
      </c>
      <c r="B7" s="2">
        <v>100</v>
      </c>
      <c r="C7" s="1" t="s">
        <v>19</v>
      </c>
      <c r="D7">
        <v>1800824</v>
      </c>
      <c r="E7" s="65">
        <f t="shared" si="0"/>
        <v>262920.304</v>
      </c>
      <c r="F7" s="65">
        <f t="shared" si="1"/>
        <v>637491.696</v>
      </c>
      <c r="G7" s="65">
        <f t="shared" si="2"/>
        <v>900412</v>
      </c>
    </row>
    <row r="8" spans="1:7">
      <c r="A8" s="2">
        <v>2</v>
      </c>
      <c r="B8" s="2">
        <v>200</v>
      </c>
      <c r="C8" s="1" t="s">
        <v>62</v>
      </c>
      <c r="D8">
        <v>51504</v>
      </c>
      <c r="E8" s="65">
        <f t="shared" si="0"/>
        <v>7519.5839999999998</v>
      </c>
      <c r="F8" s="65">
        <f t="shared" si="1"/>
        <v>18232.415999999997</v>
      </c>
      <c r="G8" s="65">
        <f t="shared" si="2"/>
        <v>25752</v>
      </c>
    </row>
    <row r="9" spans="1:7">
      <c r="A9" s="2">
        <v>2</v>
      </c>
      <c r="B9" s="2">
        <v>300</v>
      </c>
      <c r="C9" s="1" t="s">
        <v>17</v>
      </c>
      <c r="D9">
        <v>0</v>
      </c>
      <c r="E9" s="65">
        <f t="shared" si="0"/>
        <v>0</v>
      </c>
      <c r="F9" s="65">
        <f t="shared" si="1"/>
        <v>0</v>
      </c>
      <c r="G9" s="65">
        <f t="shared" si="2"/>
        <v>0</v>
      </c>
    </row>
    <row r="10" spans="1:7">
      <c r="A10" s="2">
        <v>2</v>
      </c>
      <c r="B10" s="2">
        <v>400</v>
      </c>
      <c r="C10" s="1" t="s">
        <v>126</v>
      </c>
      <c r="D10">
        <v>76804</v>
      </c>
      <c r="E10" s="65">
        <f t="shared" si="0"/>
        <v>11213.384</v>
      </c>
      <c r="F10" s="65">
        <f t="shared" si="1"/>
        <v>27188.615999999998</v>
      </c>
      <c r="G10" s="65">
        <f t="shared" si="2"/>
        <v>38402</v>
      </c>
    </row>
    <row r="11" spans="1:7">
      <c r="A11" s="2">
        <v>2</v>
      </c>
      <c r="B11" s="2">
        <v>500</v>
      </c>
      <c r="C11" s="1" t="s">
        <v>160</v>
      </c>
      <c r="D11">
        <v>1663312</v>
      </c>
      <c r="E11" s="65">
        <f t="shared" si="0"/>
        <v>242843.552</v>
      </c>
      <c r="F11" s="65">
        <f t="shared" si="1"/>
        <v>588812.44799999997</v>
      </c>
      <c r="G11" s="65">
        <f t="shared" si="2"/>
        <v>831656</v>
      </c>
    </row>
    <row r="12" spans="1:7">
      <c r="A12" s="2">
        <v>2</v>
      </c>
      <c r="B12" s="2">
        <v>600</v>
      </c>
      <c r="C12" s="1" t="s">
        <v>137</v>
      </c>
      <c r="D12">
        <v>371402</v>
      </c>
      <c r="E12" s="65">
        <f t="shared" si="0"/>
        <v>54224.691999999995</v>
      </c>
      <c r="F12" s="65">
        <f t="shared" si="1"/>
        <v>131476.30799999999</v>
      </c>
      <c r="G12" s="65">
        <f t="shared" si="2"/>
        <v>185701</v>
      </c>
    </row>
    <row r="13" spans="1:7">
      <c r="A13" s="2">
        <v>2</v>
      </c>
      <c r="B13" s="2">
        <v>700</v>
      </c>
      <c r="C13" s="1" t="s">
        <v>580</v>
      </c>
      <c r="D13">
        <v>28401</v>
      </c>
      <c r="E13" s="65">
        <f t="shared" si="0"/>
        <v>4146.5459999999994</v>
      </c>
      <c r="F13" s="65">
        <f t="shared" si="1"/>
        <v>10053.954</v>
      </c>
      <c r="G13" s="65">
        <f t="shared" si="2"/>
        <v>14200.5</v>
      </c>
    </row>
    <row r="14" spans="1:7">
      <c r="A14" s="2">
        <v>2</v>
      </c>
      <c r="B14" s="2">
        <v>800</v>
      </c>
      <c r="C14" s="1" t="s">
        <v>281</v>
      </c>
      <c r="D14">
        <v>1492117</v>
      </c>
      <c r="E14" s="65">
        <f t="shared" si="0"/>
        <v>217849.08199999999</v>
      </c>
      <c r="F14" s="65">
        <f t="shared" si="1"/>
        <v>528209.41799999995</v>
      </c>
      <c r="G14" s="65">
        <f t="shared" si="2"/>
        <v>746058.5</v>
      </c>
    </row>
    <row r="15" spans="1:7">
      <c r="A15" s="2">
        <v>2</v>
      </c>
      <c r="B15" s="2">
        <v>900</v>
      </c>
      <c r="C15" s="1" t="s">
        <v>454</v>
      </c>
      <c r="D15">
        <v>407297</v>
      </c>
      <c r="E15" s="65">
        <f t="shared" si="0"/>
        <v>59465.361999999994</v>
      </c>
      <c r="F15" s="65">
        <f t="shared" si="1"/>
        <v>144183.13800000001</v>
      </c>
      <c r="G15" s="65">
        <f t="shared" si="2"/>
        <v>203648.5</v>
      </c>
    </row>
    <row r="16" spans="1:7">
      <c r="A16" s="2">
        <v>2</v>
      </c>
      <c r="B16" s="2">
        <v>1000</v>
      </c>
      <c r="C16" s="1" t="s">
        <v>166</v>
      </c>
      <c r="D16">
        <v>1196450</v>
      </c>
      <c r="E16" s="65">
        <f t="shared" si="0"/>
        <v>174681.69999999998</v>
      </c>
      <c r="F16" s="65">
        <f t="shared" si="1"/>
        <v>423543.3</v>
      </c>
      <c r="G16" s="65">
        <f t="shared" si="2"/>
        <v>598225</v>
      </c>
    </row>
    <row r="17" spans="1:7">
      <c r="A17" s="2">
        <v>2</v>
      </c>
      <c r="B17" s="2">
        <v>1200</v>
      </c>
      <c r="C17" s="1" t="s">
        <v>635</v>
      </c>
      <c r="D17">
        <v>0</v>
      </c>
      <c r="E17" s="65">
        <f t="shared" si="0"/>
        <v>0</v>
      </c>
      <c r="F17" s="65">
        <f t="shared" si="1"/>
        <v>0</v>
      </c>
      <c r="G17" s="65">
        <f t="shared" si="2"/>
        <v>0</v>
      </c>
    </row>
    <row r="18" spans="1:7">
      <c r="A18" s="2">
        <v>2</v>
      </c>
      <c r="B18" s="2">
        <v>1300</v>
      </c>
      <c r="C18" s="1" t="s">
        <v>457</v>
      </c>
      <c r="D18">
        <v>0</v>
      </c>
      <c r="E18" s="65">
        <f t="shared" si="0"/>
        <v>0</v>
      </c>
      <c r="F18" s="65">
        <f t="shared" si="1"/>
        <v>0</v>
      </c>
      <c r="G18" s="65">
        <f t="shared" si="2"/>
        <v>0</v>
      </c>
    </row>
    <row r="19" spans="1:7">
      <c r="A19" s="2">
        <v>2</v>
      </c>
      <c r="B19" s="2">
        <v>1400</v>
      </c>
      <c r="C19" s="1" t="s">
        <v>219</v>
      </c>
      <c r="D19">
        <v>0</v>
      </c>
      <c r="E19" s="65">
        <f t="shared" si="0"/>
        <v>0</v>
      </c>
      <c r="F19" s="65">
        <f t="shared" si="1"/>
        <v>0</v>
      </c>
      <c r="G19" s="65">
        <f t="shared" si="2"/>
        <v>0</v>
      </c>
    </row>
    <row r="20" spans="1:7">
      <c r="A20" s="2">
        <v>2</v>
      </c>
      <c r="B20" s="2">
        <v>1500</v>
      </c>
      <c r="C20" s="1" t="s">
        <v>364</v>
      </c>
      <c r="D20">
        <v>149293</v>
      </c>
      <c r="E20" s="65">
        <f t="shared" si="0"/>
        <v>21796.777999999998</v>
      </c>
      <c r="F20" s="65">
        <f t="shared" si="1"/>
        <v>52849.721999999994</v>
      </c>
      <c r="G20" s="65">
        <f t="shared" si="2"/>
        <v>74646.5</v>
      </c>
    </row>
    <row r="21" spans="1:7">
      <c r="A21" s="2">
        <v>2</v>
      </c>
      <c r="B21" s="2">
        <v>1600</v>
      </c>
      <c r="C21" s="1" t="s">
        <v>721</v>
      </c>
      <c r="D21">
        <v>409581</v>
      </c>
      <c r="E21" s="65">
        <f t="shared" si="0"/>
        <v>59798.825999999994</v>
      </c>
      <c r="F21" s="65">
        <f t="shared" si="1"/>
        <v>144991.674</v>
      </c>
      <c r="G21" s="65">
        <f t="shared" si="2"/>
        <v>204790.5</v>
      </c>
    </row>
    <row r="22" spans="1:7">
      <c r="A22" s="2">
        <v>2</v>
      </c>
      <c r="B22" s="2">
        <v>1700</v>
      </c>
      <c r="C22" s="1" t="s">
        <v>330</v>
      </c>
      <c r="D22">
        <v>0</v>
      </c>
      <c r="E22" s="65">
        <f t="shared" si="0"/>
        <v>0</v>
      </c>
      <c r="F22" s="65">
        <f t="shared" si="1"/>
        <v>0</v>
      </c>
      <c r="G22" s="65">
        <f t="shared" si="2"/>
        <v>0</v>
      </c>
    </row>
    <row r="23" spans="1:7">
      <c r="A23" s="2">
        <v>2</v>
      </c>
      <c r="B23" s="2">
        <v>1800</v>
      </c>
      <c r="C23" s="1" t="s">
        <v>581</v>
      </c>
      <c r="D23">
        <v>117068</v>
      </c>
      <c r="E23" s="65">
        <f t="shared" si="0"/>
        <v>17091.928</v>
      </c>
      <c r="F23" s="65">
        <f t="shared" si="1"/>
        <v>41442.072</v>
      </c>
      <c r="G23" s="65">
        <f t="shared" si="2"/>
        <v>58534</v>
      </c>
    </row>
    <row r="24" spans="1:7">
      <c r="A24" s="2">
        <v>2</v>
      </c>
      <c r="B24" s="2">
        <v>1900</v>
      </c>
      <c r="C24" s="1" t="s">
        <v>161</v>
      </c>
      <c r="D24">
        <v>0</v>
      </c>
      <c r="E24" s="65">
        <f t="shared" si="0"/>
        <v>0</v>
      </c>
      <c r="F24" s="65">
        <f t="shared" si="1"/>
        <v>0</v>
      </c>
      <c r="G24" s="65">
        <f t="shared" si="2"/>
        <v>0</v>
      </c>
    </row>
    <row r="25" spans="1:7">
      <c r="A25" s="2">
        <v>2</v>
      </c>
      <c r="B25" s="2">
        <v>6200</v>
      </c>
      <c r="C25" s="1" t="s">
        <v>73</v>
      </c>
      <c r="D25">
        <v>0</v>
      </c>
      <c r="E25" s="65">
        <f t="shared" si="0"/>
        <v>0</v>
      </c>
      <c r="F25" s="65">
        <f t="shared" si="1"/>
        <v>0</v>
      </c>
      <c r="G25" s="65">
        <f t="shared" si="2"/>
        <v>0</v>
      </c>
    </row>
    <row r="26" spans="1:7">
      <c r="A26" s="2">
        <v>2</v>
      </c>
      <c r="B26" s="2">
        <v>8700</v>
      </c>
      <c r="C26" s="1" t="s">
        <v>711</v>
      </c>
      <c r="D26">
        <v>396715</v>
      </c>
      <c r="E26" s="65">
        <f t="shared" si="0"/>
        <v>57920.39</v>
      </c>
      <c r="F26" s="65">
        <f t="shared" si="1"/>
        <v>140437.10999999999</v>
      </c>
      <c r="G26" s="65">
        <f t="shared" si="2"/>
        <v>198357.5</v>
      </c>
    </row>
    <row r="27" spans="1:7">
      <c r="A27" s="2">
        <v>3</v>
      </c>
      <c r="B27" s="2">
        <v>100</v>
      </c>
      <c r="C27" s="1" t="s">
        <v>29</v>
      </c>
      <c r="D27">
        <v>125075</v>
      </c>
      <c r="E27" s="65">
        <f t="shared" si="0"/>
        <v>18260.949999999997</v>
      </c>
      <c r="F27" s="65">
        <f t="shared" si="1"/>
        <v>44276.549999999996</v>
      </c>
      <c r="G27" s="65">
        <f t="shared" si="2"/>
        <v>62537.5</v>
      </c>
    </row>
    <row r="28" spans="1:7">
      <c r="A28" s="2">
        <v>3</v>
      </c>
      <c r="B28" s="2">
        <v>200</v>
      </c>
      <c r="C28" s="1" t="s">
        <v>113</v>
      </c>
      <c r="D28">
        <v>44781</v>
      </c>
      <c r="E28" s="65">
        <f t="shared" si="0"/>
        <v>6538.0259999999998</v>
      </c>
      <c r="F28" s="65">
        <f t="shared" si="1"/>
        <v>15852.473999999998</v>
      </c>
      <c r="G28" s="65">
        <f t="shared" si="2"/>
        <v>22390.5</v>
      </c>
    </row>
    <row r="29" spans="1:7">
      <c r="A29" s="2">
        <v>3</v>
      </c>
      <c r="B29" s="2">
        <v>300</v>
      </c>
      <c r="C29" s="1" t="s">
        <v>202</v>
      </c>
      <c r="D29">
        <v>632552</v>
      </c>
      <c r="E29" s="65">
        <f t="shared" si="0"/>
        <v>92352.59199999999</v>
      </c>
      <c r="F29" s="65">
        <f t="shared" si="1"/>
        <v>223923.408</v>
      </c>
      <c r="G29" s="65">
        <f t="shared" si="2"/>
        <v>316276</v>
      </c>
    </row>
    <row r="30" spans="1:7">
      <c r="A30" s="2">
        <v>3</v>
      </c>
      <c r="B30" s="2">
        <v>400</v>
      </c>
      <c r="C30" s="1" t="s">
        <v>278</v>
      </c>
      <c r="D30">
        <v>498588</v>
      </c>
      <c r="E30" s="65">
        <f t="shared" si="0"/>
        <v>72793.847999999998</v>
      </c>
      <c r="F30" s="65">
        <f t="shared" si="1"/>
        <v>176500.152</v>
      </c>
      <c r="G30" s="65">
        <f t="shared" si="2"/>
        <v>249294</v>
      </c>
    </row>
    <row r="31" spans="1:7">
      <c r="A31" s="2">
        <v>3</v>
      </c>
      <c r="B31" s="2">
        <v>500</v>
      </c>
      <c r="C31" s="1" t="s">
        <v>428</v>
      </c>
      <c r="D31">
        <v>262181</v>
      </c>
      <c r="E31" s="65">
        <f t="shared" si="0"/>
        <v>38278.425999999999</v>
      </c>
      <c r="F31" s="65">
        <f t="shared" si="1"/>
        <v>92812.073999999993</v>
      </c>
      <c r="G31" s="65">
        <f t="shared" si="2"/>
        <v>131090.5</v>
      </c>
    </row>
    <row r="32" spans="1:7">
      <c r="A32" s="2">
        <v>3</v>
      </c>
      <c r="B32" s="2">
        <v>600</v>
      </c>
      <c r="C32" s="1" t="s">
        <v>586</v>
      </c>
      <c r="D32">
        <v>36241</v>
      </c>
      <c r="E32" s="65">
        <f t="shared" si="0"/>
        <v>5291.1859999999997</v>
      </c>
      <c r="F32" s="65">
        <f t="shared" si="1"/>
        <v>12829.313999999998</v>
      </c>
      <c r="G32" s="65">
        <f t="shared" si="2"/>
        <v>18120.5</v>
      </c>
    </row>
    <row r="33" spans="1:7">
      <c r="A33" s="2">
        <v>3</v>
      </c>
      <c r="B33" s="2">
        <v>700</v>
      </c>
      <c r="C33" s="1" t="s">
        <v>837</v>
      </c>
      <c r="D33">
        <v>10410</v>
      </c>
      <c r="E33" s="65">
        <f t="shared" si="0"/>
        <v>1519.86</v>
      </c>
      <c r="F33" s="65">
        <f t="shared" si="1"/>
        <v>3685.14</v>
      </c>
      <c r="G33" s="65">
        <f t="shared" si="2"/>
        <v>5205</v>
      </c>
    </row>
    <row r="34" spans="1:7">
      <c r="A34" s="2">
        <v>4</v>
      </c>
      <c r="B34" s="2">
        <v>100</v>
      </c>
      <c r="C34" s="1" t="s">
        <v>58</v>
      </c>
      <c r="D34">
        <v>3349489</v>
      </c>
      <c r="E34" s="65">
        <f t="shared" si="0"/>
        <v>489025.39399999997</v>
      </c>
      <c r="F34" s="65">
        <f t="shared" si="1"/>
        <v>1185719.1059999999</v>
      </c>
      <c r="G34" s="65">
        <f t="shared" si="2"/>
        <v>1674744.5</v>
      </c>
    </row>
    <row r="35" spans="1:7">
      <c r="A35" s="2">
        <v>4</v>
      </c>
      <c r="B35" s="2">
        <v>200</v>
      </c>
      <c r="C35" s="1" t="s">
        <v>72</v>
      </c>
      <c r="D35">
        <v>254282</v>
      </c>
      <c r="E35" s="65">
        <f t="shared" si="0"/>
        <v>37125.171999999999</v>
      </c>
      <c r="F35" s="65">
        <f t="shared" si="1"/>
        <v>90015.827999999994</v>
      </c>
      <c r="G35" s="65">
        <f t="shared" si="2"/>
        <v>127141</v>
      </c>
    </row>
    <row r="36" spans="1:7">
      <c r="A36" s="2">
        <v>4</v>
      </c>
      <c r="B36" s="2">
        <v>400</v>
      </c>
      <c r="C36" s="1" t="s">
        <v>284</v>
      </c>
      <c r="D36">
        <v>210</v>
      </c>
      <c r="E36" s="65">
        <f t="shared" si="0"/>
        <v>30.659999999999997</v>
      </c>
      <c r="F36" s="65">
        <f t="shared" si="1"/>
        <v>74.339999999999989</v>
      </c>
      <c r="G36" s="65">
        <f t="shared" si="2"/>
        <v>105</v>
      </c>
    </row>
    <row r="37" spans="1:7">
      <c r="A37" s="2">
        <v>4</v>
      </c>
      <c r="B37" s="2">
        <v>800</v>
      </c>
      <c r="C37" s="1" t="s">
        <v>403</v>
      </c>
      <c r="D37">
        <v>96932</v>
      </c>
      <c r="E37" s="65">
        <f t="shared" si="0"/>
        <v>14152.071999999998</v>
      </c>
      <c r="F37" s="65">
        <f t="shared" si="1"/>
        <v>34313.928</v>
      </c>
      <c r="G37" s="65">
        <f t="shared" si="2"/>
        <v>48466</v>
      </c>
    </row>
    <row r="38" spans="1:7">
      <c r="A38" s="2">
        <v>4</v>
      </c>
      <c r="B38" s="2">
        <v>2100</v>
      </c>
      <c r="C38" s="1" t="s">
        <v>705</v>
      </c>
      <c r="D38">
        <v>10410</v>
      </c>
      <c r="E38" s="65">
        <f t="shared" si="0"/>
        <v>1519.86</v>
      </c>
      <c r="F38" s="65">
        <f t="shared" si="1"/>
        <v>3685.14</v>
      </c>
      <c r="G38" s="65">
        <f t="shared" si="2"/>
        <v>5205</v>
      </c>
    </row>
    <row r="39" spans="1:7">
      <c r="A39" s="2">
        <v>4</v>
      </c>
      <c r="B39" s="2">
        <v>2200</v>
      </c>
      <c r="C39" s="1" t="s">
        <v>756</v>
      </c>
      <c r="D39">
        <v>7898</v>
      </c>
      <c r="E39" s="65">
        <f t="shared" si="0"/>
        <v>1153.1079999999999</v>
      </c>
      <c r="F39" s="65">
        <f t="shared" si="1"/>
        <v>2795.8919999999998</v>
      </c>
      <c r="G39" s="65">
        <f t="shared" si="2"/>
        <v>3949</v>
      </c>
    </row>
    <row r="40" spans="1:7">
      <c r="A40" s="2">
        <v>4</v>
      </c>
      <c r="B40" s="2">
        <v>2300</v>
      </c>
      <c r="C40" s="1" t="s">
        <v>767</v>
      </c>
      <c r="D40">
        <v>0</v>
      </c>
      <c r="E40" s="65">
        <f t="shared" si="0"/>
        <v>0</v>
      </c>
      <c r="F40" s="65">
        <f t="shared" si="1"/>
        <v>0</v>
      </c>
      <c r="G40" s="65">
        <f t="shared" si="2"/>
        <v>0</v>
      </c>
    </row>
    <row r="41" spans="1:7">
      <c r="A41" s="2">
        <v>4</v>
      </c>
      <c r="B41" s="2">
        <v>2500</v>
      </c>
      <c r="C41" s="1" t="s">
        <v>829</v>
      </c>
      <c r="D41">
        <v>17735</v>
      </c>
      <c r="E41" s="65">
        <f t="shared" si="0"/>
        <v>2589.31</v>
      </c>
      <c r="F41" s="65">
        <f t="shared" si="1"/>
        <v>6278.19</v>
      </c>
      <c r="G41" s="65">
        <f t="shared" si="2"/>
        <v>8867.5</v>
      </c>
    </row>
    <row r="42" spans="1:7">
      <c r="A42" s="2">
        <v>5</v>
      </c>
      <c r="B42" s="2">
        <v>200</v>
      </c>
      <c r="C42" s="1" t="s">
        <v>269</v>
      </c>
      <c r="D42">
        <v>769979</v>
      </c>
      <c r="E42" s="65">
        <f t="shared" si="0"/>
        <v>112416.93399999999</v>
      </c>
      <c r="F42" s="65">
        <f t="shared" si="1"/>
        <v>272572.56599999999</v>
      </c>
      <c r="G42" s="65">
        <f t="shared" si="2"/>
        <v>384989.5</v>
      </c>
    </row>
    <row r="43" spans="1:7">
      <c r="A43" s="2">
        <v>5</v>
      </c>
      <c r="B43" s="2">
        <v>300</v>
      </c>
      <c r="C43" s="1" t="s">
        <v>297</v>
      </c>
      <c r="D43">
        <v>21979</v>
      </c>
      <c r="E43" s="65">
        <f t="shared" si="0"/>
        <v>3208.9339999999997</v>
      </c>
      <c r="F43" s="65">
        <f t="shared" si="1"/>
        <v>7780.5659999999998</v>
      </c>
      <c r="G43" s="65">
        <f t="shared" si="2"/>
        <v>10989.5</v>
      </c>
    </row>
    <row r="44" spans="1:7">
      <c r="A44" s="2">
        <v>5</v>
      </c>
      <c r="B44" s="2">
        <v>600</v>
      </c>
      <c r="C44" s="1" t="s">
        <v>647</v>
      </c>
      <c r="D44">
        <v>179475</v>
      </c>
      <c r="E44" s="65">
        <f t="shared" si="0"/>
        <v>26203.35</v>
      </c>
      <c r="F44" s="65">
        <f t="shared" si="1"/>
        <v>63534.149999999994</v>
      </c>
      <c r="G44" s="65">
        <f t="shared" si="2"/>
        <v>89737.5</v>
      </c>
    </row>
    <row r="45" spans="1:7">
      <c r="A45" s="2">
        <v>5</v>
      </c>
      <c r="B45" s="2">
        <v>900</v>
      </c>
      <c r="C45" s="1" t="s">
        <v>685</v>
      </c>
      <c r="D45">
        <v>2081429</v>
      </c>
      <c r="E45" s="65">
        <f t="shared" si="0"/>
        <v>303888.63399999996</v>
      </c>
      <c r="F45" s="65">
        <f t="shared" si="1"/>
        <v>736825.86599999992</v>
      </c>
      <c r="G45" s="65">
        <f t="shared" si="2"/>
        <v>1040714.5</v>
      </c>
    </row>
    <row r="46" spans="1:7">
      <c r="A46" s="2">
        <v>6</v>
      </c>
      <c r="B46" s="2">
        <v>100</v>
      </c>
      <c r="C46" s="1" t="s">
        <v>42</v>
      </c>
      <c r="D46">
        <v>1826</v>
      </c>
      <c r="E46" s="65">
        <f t="shared" si="0"/>
        <v>266.596</v>
      </c>
      <c r="F46" s="65">
        <f t="shared" si="1"/>
        <v>646.404</v>
      </c>
      <c r="G46" s="65">
        <f t="shared" si="2"/>
        <v>913</v>
      </c>
    </row>
    <row r="47" spans="1:7">
      <c r="A47" s="2">
        <v>6</v>
      </c>
      <c r="B47" s="2">
        <v>200</v>
      </c>
      <c r="C47" s="1" t="s">
        <v>47</v>
      </c>
      <c r="D47">
        <v>68291</v>
      </c>
      <c r="E47" s="65">
        <f t="shared" si="0"/>
        <v>9970.485999999999</v>
      </c>
      <c r="F47" s="65">
        <f t="shared" si="1"/>
        <v>24175.013999999999</v>
      </c>
      <c r="G47" s="65">
        <f t="shared" si="2"/>
        <v>34145.5</v>
      </c>
    </row>
    <row r="48" spans="1:7">
      <c r="A48" s="2">
        <v>6</v>
      </c>
      <c r="B48" s="2">
        <v>300</v>
      </c>
      <c r="C48" s="1" t="s">
        <v>149</v>
      </c>
      <c r="D48">
        <v>152596</v>
      </c>
      <c r="E48" s="65">
        <f t="shared" si="0"/>
        <v>22279.016</v>
      </c>
      <c r="F48" s="65">
        <f t="shared" si="1"/>
        <v>54018.983999999997</v>
      </c>
      <c r="G48" s="65">
        <f t="shared" si="2"/>
        <v>76298</v>
      </c>
    </row>
    <row r="49" spans="1:7">
      <c r="A49" s="2">
        <v>6</v>
      </c>
      <c r="B49" s="2">
        <v>400</v>
      </c>
      <c r="C49" s="1" t="s">
        <v>168</v>
      </c>
      <c r="D49">
        <v>6680</v>
      </c>
      <c r="E49" s="65">
        <f t="shared" si="0"/>
        <v>975.28</v>
      </c>
      <c r="F49" s="65">
        <f t="shared" si="1"/>
        <v>2364.7199999999998</v>
      </c>
      <c r="G49" s="65">
        <f t="shared" si="2"/>
        <v>3340</v>
      </c>
    </row>
    <row r="50" spans="1:7">
      <c r="A50" s="2">
        <v>6</v>
      </c>
      <c r="B50" s="2">
        <v>500</v>
      </c>
      <c r="C50" s="1" t="s">
        <v>308</v>
      </c>
      <c r="D50">
        <v>208040</v>
      </c>
      <c r="E50" s="65">
        <f t="shared" si="0"/>
        <v>30373.839999999997</v>
      </c>
      <c r="F50" s="65">
        <f t="shared" si="1"/>
        <v>73646.159999999989</v>
      </c>
      <c r="G50" s="65">
        <f t="shared" si="2"/>
        <v>104020</v>
      </c>
    </row>
    <row r="51" spans="1:7">
      <c r="A51" s="2">
        <v>6</v>
      </c>
      <c r="B51" s="2">
        <v>600</v>
      </c>
      <c r="C51" s="1" t="s">
        <v>396</v>
      </c>
      <c r="D51">
        <v>5590</v>
      </c>
      <c r="E51" s="65">
        <f t="shared" si="0"/>
        <v>816.14</v>
      </c>
      <c r="F51" s="65">
        <f t="shared" si="1"/>
        <v>1978.86</v>
      </c>
      <c r="G51" s="65">
        <f t="shared" si="2"/>
        <v>2795</v>
      </c>
    </row>
    <row r="52" spans="1:7">
      <c r="A52" s="2">
        <v>6</v>
      </c>
      <c r="B52" s="2">
        <v>700</v>
      </c>
      <c r="C52" s="1" t="s">
        <v>584</v>
      </c>
      <c r="D52">
        <v>37223</v>
      </c>
      <c r="E52" s="65">
        <f t="shared" si="0"/>
        <v>5434.558</v>
      </c>
      <c r="F52" s="65">
        <f t="shared" si="1"/>
        <v>13176.941999999999</v>
      </c>
      <c r="G52" s="65">
        <f t="shared" si="2"/>
        <v>18611.5</v>
      </c>
    </row>
    <row r="53" spans="1:7">
      <c r="A53" s="2">
        <v>6</v>
      </c>
      <c r="B53" s="2">
        <v>800</v>
      </c>
      <c r="C53" s="1" t="s">
        <v>596</v>
      </c>
      <c r="D53">
        <v>743878</v>
      </c>
      <c r="E53" s="65">
        <f t="shared" si="0"/>
        <v>108606.18799999999</v>
      </c>
      <c r="F53" s="65">
        <f t="shared" si="1"/>
        <v>263332.81199999998</v>
      </c>
      <c r="G53" s="65">
        <f t="shared" si="2"/>
        <v>371939</v>
      </c>
    </row>
    <row r="54" spans="1:7">
      <c r="A54" s="2">
        <v>7</v>
      </c>
      <c r="B54" s="2">
        <v>100</v>
      </c>
      <c r="C54" s="1" t="s">
        <v>16</v>
      </c>
      <c r="D54">
        <v>148667</v>
      </c>
      <c r="E54" s="65">
        <f t="shared" si="0"/>
        <v>21705.381999999998</v>
      </c>
      <c r="F54" s="65">
        <f t="shared" si="1"/>
        <v>52628.117999999995</v>
      </c>
      <c r="G54" s="65">
        <f t="shared" si="2"/>
        <v>74333.5</v>
      </c>
    </row>
    <row r="55" spans="1:7">
      <c r="A55" s="2">
        <v>7</v>
      </c>
      <c r="B55" s="2">
        <v>300</v>
      </c>
      <c r="C55" s="1" t="s">
        <v>218</v>
      </c>
      <c r="D55">
        <v>632622</v>
      </c>
      <c r="E55" s="65">
        <f t="shared" si="0"/>
        <v>92362.811999999991</v>
      </c>
      <c r="F55" s="65">
        <f t="shared" si="1"/>
        <v>223948.18799999999</v>
      </c>
      <c r="G55" s="65">
        <f t="shared" si="2"/>
        <v>316311</v>
      </c>
    </row>
    <row r="56" spans="1:7">
      <c r="A56" s="2">
        <v>7</v>
      </c>
      <c r="B56" s="2">
        <v>500</v>
      </c>
      <c r="C56" s="1" t="s">
        <v>304</v>
      </c>
      <c r="D56">
        <v>170294</v>
      </c>
      <c r="E56" s="65">
        <f t="shared" si="0"/>
        <v>24862.923999999999</v>
      </c>
      <c r="F56" s="65">
        <f t="shared" si="1"/>
        <v>60284.075999999994</v>
      </c>
      <c r="G56" s="65">
        <f t="shared" si="2"/>
        <v>85147</v>
      </c>
    </row>
    <row r="57" spans="1:7">
      <c r="A57" s="2">
        <v>7</v>
      </c>
      <c r="B57" s="2">
        <v>700</v>
      </c>
      <c r="C57" s="1" t="s">
        <v>424</v>
      </c>
      <c r="D57">
        <v>746915</v>
      </c>
      <c r="E57" s="65">
        <f t="shared" si="0"/>
        <v>109049.59</v>
      </c>
      <c r="F57" s="65">
        <f t="shared" si="1"/>
        <v>264407.90999999997</v>
      </c>
      <c r="G57" s="65">
        <f t="shared" si="2"/>
        <v>373457.5</v>
      </c>
    </row>
    <row r="58" spans="1:7">
      <c r="A58" s="2">
        <v>7</v>
      </c>
      <c r="B58" s="2">
        <v>800</v>
      </c>
      <c r="C58" s="1" t="s">
        <v>478</v>
      </c>
      <c r="D58">
        <v>164703</v>
      </c>
      <c r="E58" s="65">
        <f t="shared" si="0"/>
        <v>24046.637999999999</v>
      </c>
      <c r="F58" s="65">
        <f t="shared" si="1"/>
        <v>58304.861999999994</v>
      </c>
      <c r="G58" s="65">
        <f t="shared" si="2"/>
        <v>82351.5</v>
      </c>
    </row>
    <row r="59" spans="1:7">
      <c r="A59" s="2">
        <v>7</v>
      </c>
      <c r="B59" s="2">
        <v>900</v>
      </c>
      <c r="C59" s="1" t="s">
        <v>484</v>
      </c>
      <c r="D59">
        <v>7111285</v>
      </c>
      <c r="E59" s="65">
        <f t="shared" si="0"/>
        <v>1038247.61</v>
      </c>
      <c r="F59" s="65">
        <f t="shared" si="1"/>
        <v>2517394.8899999997</v>
      </c>
      <c r="G59" s="65">
        <f t="shared" si="2"/>
        <v>3555642.5</v>
      </c>
    </row>
    <row r="60" spans="1:7">
      <c r="A60" s="2">
        <v>7</v>
      </c>
      <c r="B60" s="2">
        <v>1000</v>
      </c>
      <c r="C60" s="1" t="s">
        <v>489</v>
      </c>
      <c r="D60">
        <v>577180</v>
      </c>
      <c r="E60" s="65">
        <f t="shared" si="0"/>
        <v>84268.28</v>
      </c>
      <c r="F60" s="65">
        <f t="shared" si="1"/>
        <v>204321.72</v>
      </c>
      <c r="G60" s="65">
        <f t="shared" si="2"/>
        <v>288590</v>
      </c>
    </row>
    <row r="61" spans="1:7">
      <c r="A61" s="2">
        <v>7</v>
      </c>
      <c r="B61" s="2">
        <v>1300</v>
      </c>
      <c r="C61" s="1" t="s">
        <v>719</v>
      </c>
      <c r="D61">
        <v>248150</v>
      </c>
      <c r="E61" s="65">
        <f t="shared" si="0"/>
        <v>36229.899999999994</v>
      </c>
      <c r="F61" s="65">
        <f t="shared" si="1"/>
        <v>87845.099999999991</v>
      </c>
      <c r="G61" s="65">
        <f t="shared" si="2"/>
        <v>124075</v>
      </c>
    </row>
    <row r="62" spans="1:7">
      <c r="A62" s="2">
        <v>7</v>
      </c>
      <c r="B62" s="2">
        <v>1400</v>
      </c>
      <c r="C62" s="1" t="s">
        <v>781</v>
      </c>
      <c r="D62">
        <v>68533</v>
      </c>
      <c r="E62" s="65">
        <f t="shared" si="0"/>
        <v>10005.817999999999</v>
      </c>
      <c r="F62" s="65">
        <f t="shared" si="1"/>
        <v>24260.681999999997</v>
      </c>
      <c r="G62" s="65">
        <f t="shared" si="2"/>
        <v>34266.5</v>
      </c>
    </row>
    <row r="63" spans="1:7">
      <c r="A63" s="2">
        <v>7</v>
      </c>
      <c r="B63" s="2">
        <v>2400</v>
      </c>
      <c r="C63" s="1" t="s">
        <v>610</v>
      </c>
      <c r="D63">
        <v>36346</v>
      </c>
      <c r="E63" s="65">
        <f t="shared" si="0"/>
        <v>5306.5159999999996</v>
      </c>
      <c r="F63" s="65">
        <f t="shared" si="1"/>
        <v>12866.483999999999</v>
      </c>
      <c r="G63" s="65">
        <f t="shared" si="2"/>
        <v>18173</v>
      </c>
    </row>
    <row r="64" spans="1:7">
      <c r="A64" s="2">
        <v>7</v>
      </c>
      <c r="B64" s="2">
        <v>2500</v>
      </c>
      <c r="C64" s="1" t="s">
        <v>701</v>
      </c>
      <c r="D64">
        <v>14532</v>
      </c>
      <c r="E64" s="65">
        <f t="shared" si="0"/>
        <v>2121.672</v>
      </c>
      <c r="F64" s="65">
        <f t="shared" si="1"/>
        <v>5144.3279999999995</v>
      </c>
      <c r="G64" s="65">
        <f t="shared" si="2"/>
        <v>7266</v>
      </c>
    </row>
    <row r="65" spans="1:7">
      <c r="A65" s="2">
        <v>8</v>
      </c>
      <c r="B65" s="2">
        <v>100</v>
      </c>
      <c r="C65" s="1" t="s">
        <v>154</v>
      </c>
      <c r="D65">
        <v>2926</v>
      </c>
      <c r="E65" s="65">
        <f t="shared" si="0"/>
        <v>427.19599999999997</v>
      </c>
      <c r="F65" s="65">
        <f t="shared" si="1"/>
        <v>1035.8039999999999</v>
      </c>
      <c r="G65" s="65">
        <f t="shared" si="2"/>
        <v>1463</v>
      </c>
    </row>
    <row r="66" spans="1:7">
      <c r="A66" s="2">
        <v>8</v>
      </c>
      <c r="B66" s="2">
        <v>400</v>
      </c>
      <c r="C66" s="1" t="s">
        <v>248</v>
      </c>
      <c r="D66">
        <v>13206</v>
      </c>
      <c r="E66" s="65">
        <f t="shared" ref="E66:E129" si="3">D66*0.146</f>
        <v>1928.0759999999998</v>
      </c>
      <c r="F66" s="65">
        <f t="shared" ref="F66:F129" si="4">D66*0.354</f>
        <v>4674.924</v>
      </c>
      <c r="G66" s="65">
        <f t="shared" ref="G66:G129" si="5">D66*0.5</f>
        <v>6603</v>
      </c>
    </row>
    <row r="67" spans="1:7">
      <c r="A67" s="2">
        <v>8</v>
      </c>
      <c r="B67" s="2">
        <v>500</v>
      </c>
      <c r="C67" s="1" t="s">
        <v>337</v>
      </c>
      <c r="D67">
        <v>123547</v>
      </c>
      <c r="E67" s="65">
        <f t="shared" si="3"/>
        <v>18037.861999999997</v>
      </c>
      <c r="F67" s="65">
        <f t="shared" si="4"/>
        <v>43735.637999999999</v>
      </c>
      <c r="G67" s="65">
        <f t="shared" si="5"/>
        <v>61773.5</v>
      </c>
    </row>
    <row r="68" spans="1:7">
      <c r="A68" s="2">
        <v>8</v>
      </c>
      <c r="B68" s="2">
        <v>600</v>
      </c>
      <c r="C68" s="1" t="s">
        <v>563</v>
      </c>
      <c r="D68">
        <v>4313919</v>
      </c>
      <c r="E68" s="65">
        <f t="shared" si="3"/>
        <v>629832.174</v>
      </c>
      <c r="F68" s="65">
        <f t="shared" si="4"/>
        <v>1527127.3259999999</v>
      </c>
      <c r="G68" s="65">
        <f t="shared" si="5"/>
        <v>2156959.5</v>
      </c>
    </row>
    <row r="69" spans="1:7">
      <c r="A69" s="2">
        <v>8</v>
      </c>
      <c r="B69" s="2">
        <v>800</v>
      </c>
      <c r="C69" s="1" t="s">
        <v>703</v>
      </c>
      <c r="D69">
        <v>1497962</v>
      </c>
      <c r="E69" s="65">
        <f t="shared" si="3"/>
        <v>218702.45199999999</v>
      </c>
      <c r="F69" s="65">
        <f t="shared" si="4"/>
        <v>530278.54799999995</v>
      </c>
      <c r="G69" s="65">
        <f t="shared" si="5"/>
        <v>748981</v>
      </c>
    </row>
    <row r="70" spans="1:7">
      <c r="A70" s="2">
        <v>8</v>
      </c>
      <c r="B70" s="2">
        <v>900</v>
      </c>
      <c r="C70" s="1" t="s">
        <v>714</v>
      </c>
      <c r="D70">
        <v>924615</v>
      </c>
      <c r="E70" s="65">
        <f t="shared" si="3"/>
        <v>134993.78999999998</v>
      </c>
      <c r="F70" s="65">
        <f t="shared" si="4"/>
        <v>327313.70999999996</v>
      </c>
      <c r="G70" s="65">
        <f t="shared" si="5"/>
        <v>462307.5</v>
      </c>
    </row>
    <row r="71" spans="1:7">
      <c r="A71" s="2">
        <v>8</v>
      </c>
      <c r="B71" s="2">
        <v>6500</v>
      </c>
      <c r="C71" s="1" t="s">
        <v>162</v>
      </c>
      <c r="D71">
        <v>108041</v>
      </c>
      <c r="E71" s="65">
        <f t="shared" si="3"/>
        <v>15773.985999999999</v>
      </c>
      <c r="F71" s="65">
        <f t="shared" si="4"/>
        <v>38246.513999999996</v>
      </c>
      <c r="G71" s="65">
        <f t="shared" si="5"/>
        <v>54020.5</v>
      </c>
    </row>
    <row r="72" spans="1:7">
      <c r="A72" s="2">
        <v>9</v>
      </c>
      <c r="B72" s="2">
        <v>300</v>
      </c>
      <c r="C72" s="1" t="s">
        <v>40</v>
      </c>
      <c r="D72">
        <v>163260</v>
      </c>
      <c r="E72" s="65">
        <f t="shared" si="3"/>
        <v>23835.96</v>
      </c>
      <c r="F72" s="65">
        <f t="shared" si="4"/>
        <v>57794.039999999994</v>
      </c>
      <c r="G72" s="65">
        <f t="shared" si="5"/>
        <v>81630</v>
      </c>
    </row>
    <row r="73" spans="1:7">
      <c r="A73" s="2">
        <v>9</v>
      </c>
      <c r="B73" s="2">
        <v>400</v>
      </c>
      <c r="C73" s="1" t="s">
        <v>121</v>
      </c>
      <c r="D73">
        <v>262660</v>
      </c>
      <c r="E73" s="65">
        <f t="shared" si="3"/>
        <v>38348.36</v>
      </c>
      <c r="F73" s="65">
        <f t="shared" si="4"/>
        <v>92981.64</v>
      </c>
      <c r="G73" s="65">
        <f t="shared" si="5"/>
        <v>131330</v>
      </c>
    </row>
    <row r="74" spans="1:7">
      <c r="A74" s="2">
        <v>9</v>
      </c>
      <c r="B74" s="2">
        <v>500</v>
      </c>
      <c r="C74" s="1" t="s">
        <v>152</v>
      </c>
      <c r="D74">
        <v>2485096</v>
      </c>
      <c r="E74" s="65">
        <f t="shared" si="3"/>
        <v>362824.016</v>
      </c>
      <c r="F74" s="65">
        <f t="shared" si="4"/>
        <v>879723.98399999994</v>
      </c>
      <c r="G74" s="65">
        <f t="shared" si="5"/>
        <v>1242548</v>
      </c>
    </row>
    <row r="75" spans="1:7">
      <c r="A75" s="2">
        <v>9</v>
      </c>
      <c r="B75" s="2">
        <v>600</v>
      </c>
      <c r="C75" s="1" t="s">
        <v>173</v>
      </c>
      <c r="D75">
        <v>27690</v>
      </c>
      <c r="E75" s="65">
        <f t="shared" si="3"/>
        <v>4042.74</v>
      </c>
      <c r="F75" s="65">
        <f t="shared" si="4"/>
        <v>9802.26</v>
      </c>
      <c r="G75" s="65">
        <f t="shared" si="5"/>
        <v>13845</v>
      </c>
    </row>
    <row r="76" spans="1:7">
      <c r="A76" s="2">
        <v>9</v>
      </c>
      <c r="B76" s="2">
        <v>1000</v>
      </c>
      <c r="C76" s="1" t="s">
        <v>412</v>
      </c>
      <c r="D76">
        <v>29019</v>
      </c>
      <c r="E76" s="65">
        <f t="shared" si="3"/>
        <v>4236.7739999999994</v>
      </c>
      <c r="F76" s="65">
        <f t="shared" si="4"/>
        <v>10272.725999999999</v>
      </c>
      <c r="G76" s="65">
        <f t="shared" si="5"/>
        <v>14509.5</v>
      </c>
    </row>
    <row r="77" spans="1:7">
      <c r="A77" s="2">
        <v>9</v>
      </c>
      <c r="B77" s="2">
        <v>1200</v>
      </c>
      <c r="C77" s="1" t="s">
        <v>535</v>
      </c>
      <c r="D77">
        <v>841292</v>
      </c>
      <c r="E77" s="65">
        <f t="shared" si="3"/>
        <v>122828.632</v>
      </c>
      <c r="F77" s="65">
        <f t="shared" si="4"/>
        <v>297817.36799999996</v>
      </c>
      <c r="G77" s="65">
        <f t="shared" si="5"/>
        <v>420646</v>
      </c>
    </row>
    <row r="78" spans="1:7">
      <c r="A78" s="2">
        <v>9</v>
      </c>
      <c r="B78" s="2">
        <v>1500</v>
      </c>
      <c r="C78" s="1" t="s">
        <v>688</v>
      </c>
      <c r="D78">
        <v>216720</v>
      </c>
      <c r="E78" s="65">
        <f t="shared" si="3"/>
        <v>31641.119999999999</v>
      </c>
      <c r="F78" s="65">
        <f t="shared" si="4"/>
        <v>76718.87999999999</v>
      </c>
      <c r="G78" s="65">
        <f t="shared" si="5"/>
        <v>108360</v>
      </c>
    </row>
    <row r="79" spans="1:7">
      <c r="A79" s="2">
        <v>9</v>
      </c>
      <c r="B79" s="2">
        <v>1700</v>
      </c>
      <c r="C79" s="1" t="s">
        <v>844</v>
      </c>
      <c r="D79">
        <v>53296</v>
      </c>
      <c r="E79" s="65">
        <f t="shared" si="3"/>
        <v>7781.2159999999994</v>
      </c>
      <c r="F79" s="65">
        <f t="shared" si="4"/>
        <v>18866.784</v>
      </c>
      <c r="G79" s="65">
        <f t="shared" si="5"/>
        <v>26648</v>
      </c>
    </row>
    <row r="80" spans="1:7">
      <c r="A80" s="2">
        <v>9</v>
      </c>
      <c r="B80" s="2">
        <v>1800</v>
      </c>
      <c r="C80" s="1" t="s">
        <v>845</v>
      </c>
      <c r="D80">
        <v>12424</v>
      </c>
      <c r="E80" s="65">
        <f t="shared" si="3"/>
        <v>1813.904</v>
      </c>
      <c r="F80" s="65">
        <f t="shared" si="4"/>
        <v>4398.0959999999995</v>
      </c>
      <c r="G80" s="65">
        <f t="shared" si="5"/>
        <v>6212</v>
      </c>
    </row>
    <row r="81" spans="1:7">
      <c r="A81" s="2">
        <v>10</v>
      </c>
      <c r="B81" s="2">
        <v>200</v>
      </c>
      <c r="C81" s="1" t="s">
        <v>122</v>
      </c>
      <c r="D81">
        <v>113347</v>
      </c>
      <c r="E81" s="65">
        <f t="shared" si="3"/>
        <v>16548.662</v>
      </c>
      <c r="F81" s="65">
        <f t="shared" si="4"/>
        <v>40124.837999999996</v>
      </c>
      <c r="G81" s="65">
        <f t="shared" si="5"/>
        <v>56673.5</v>
      </c>
    </row>
    <row r="82" spans="1:7">
      <c r="A82" s="2">
        <v>10</v>
      </c>
      <c r="B82" s="2">
        <v>400</v>
      </c>
      <c r="C82" s="1" t="s">
        <v>131</v>
      </c>
      <c r="D82">
        <v>2876</v>
      </c>
      <c r="E82" s="65">
        <f t="shared" si="3"/>
        <v>419.89599999999996</v>
      </c>
      <c r="F82" s="65">
        <f t="shared" si="4"/>
        <v>1018.1039999999999</v>
      </c>
      <c r="G82" s="65">
        <f t="shared" si="5"/>
        <v>1438</v>
      </c>
    </row>
    <row r="83" spans="1:7">
      <c r="A83" s="2">
        <v>10</v>
      </c>
      <c r="B83" s="2">
        <v>500</v>
      </c>
      <c r="C83" s="1" t="s">
        <v>159</v>
      </c>
      <c r="D83">
        <v>211404</v>
      </c>
      <c r="E83" s="65">
        <f t="shared" si="3"/>
        <v>30864.983999999997</v>
      </c>
      <c r="F83" s="65">
        <f t="shared" si="4"/>
        <v>74837.016000000003</v>
      </c>
      <c r="G83" s="65">
        <f t="shared" si="5"/>
        <v>105702</v>
      </c>
    </row>
    <row r="84" spans="1:7">
      <c r="A84" s="2">
        <v>10</v>
      </c>
      <c r="B84" s="2">
        <v>600</v>
      </c>
      <c r="C84" s="1" t="s">
        <v>331</v>
      </c>
      <c r="D84">
        <v>78210</v>
      </c>
      <c r="E84" s="65">
        <f t="shared" si="3"/>
        <v>11418.66</v>
      </c>
      <c r="F84" s="65">
        <f t="shared" si="4"/>
        <v>27686.34</v>
      </c>
      <c r="G84" s="65">
        <f t="shared" si="5"/>
        <v>39105</v>
      </c>
    </row>
    <row r="85" spans="1:7">
      <c r="A85" s="2">
        <v>10</v>
      </c>
      <c r="B85" s="2">
        <v>700</v>
      </c>
      <c r="C85" s="1" t="s">
        <v>496</v>
      </c>
      <c r="D85">
        <v>313058</v>
      </c>
      <c r="E85" s="65">
        <f t="shared" si="3"/>
        <v>45706.468000000001</v>
      </c>
      <c r="F85" s="65">
        <f t="shared" si="4"/>
        <v>110822.53199999999</v>
      </c>
      <c r="G85" s="65">
        <f t="shared" si="5"/>
        <v>156529</v>
      </c>
    </row>
    <row r="86" spans="1:7">
      <c r="A86" s="2">
        <v>10</v>
      </c>
      <c r="B86" s="2">
        <v>800</v>
      </c>
      <c r="C86" s="1" t="s">
        <v>556</v>
      </c>
      <c r="D86">
        <v>21508</v>
      </c>
      <c r="E86" s="65">
        <f t="shared" si="3"/>
        <v>3140.1679999999997</v>
      </c>
      <c r="F86" s="65">
        <f t="shared" si="4"/>
        <v>7613.8319999999994</v>
      </c>
      <c r="G86" s="65">
        <f t="shared" si="5"/>
        <v>10754</v>
      </c>
    </row>
    <row r="87" spans="1:7">
      <c r="A87" s="2">
        <v>10</v>
      </c>
      <c r="B87" s="2">
        <v>900</v>
      </c>
      <c r="C87" s="1" t="s">
        <v>579</v>
      </c>
      <c r="D87">
        <v>402421</v>
      </c>
      <c r="E87" s="65">
        <f t="shared" si="3"/>
        <v>58753.465999999993</v>
      </c>
      <c r="F87" s="65">
        <f t="shared" si="4"/>
        <v>142457.03399999999</v>
      </c>
      <c r="G87" s="65">
        <f t="shared" si="5"/>
        <v>201210.5</v>
      </c>
    </row>
    <row r="88" spans="1:7">
      <c r="A88" s="2">
        <v>10</v>
      </c>
      <c r="B88" s="2">
        <v>1000</v>
      </c>
      <c r="C88" s="1" t="s">
        <v>783</v>
      </c>
      <c r="D88">
        <v>0</v>
      </c>
      <c r="E88" s="65">
        <f t="shared" si="3"/>
        <v>0</v>
      </c>
      <c r="F88" s="65">
        <f t="shared" si="4"/>
        <v>0</v>
      </c>
      <c r="G88" s="65">
        <f t="shared" si="5"/>
        <v>0</v>
      </c>
    </row>
    <row r="89" spans="1:7">
      <c r="A89" s="2">
        <v>10</v>
      </c>
      <c r="B89" s="2">
        <v>1100</v>
      </c>
      <c r="C89" s="1" t="s">
        <v>790</v>
      </c>
      <c r="D89">
        <v>8850</v>
      </c>
      <c r="E89" s="65">
        <f t="shared" si="3"/>
        <v>1292.0999999999999</v>
      </c>
      <c r="F89" s="65">
        <f t="shared" si="4"/>
        <v>3132.8999999999996</v>
      </c>
      <c r="G89" s="65">
        <f t="shared" si="5"/>
        <v>4425</v>
      </c>
    </row>
    <row r="90" spans="1:7">
      <c r="A90" s="2">
        <v>10</v>
      </c>
      <c r="B90" s="2">
        <v>1200</v>
      </c>
      <c r="C90" s="1" t="s">
        <v>805</v>
      </c>
      <c r="D90">
        <v>360969</v>
      </c>
      <c r="E90" s="65">
        <f t="shared" si="3"/>
        <v>52701.473999999995</v>
      </c>
      <c r="F90" s="65">
        <f t="shared" si="4"/>
        <v>127783.026</v>
      </c>
      <c r="G90" s="65">
        <f t="shared" si="5"/>
        <v>180484.5</v>
      </c>
    </row>
    <row r="91" spans="1:7">
      <c r="A91" s="2">
        <v>10</v>
      </c>
      <c r="B91" s="2">
        <v>6300</v>
      </c>
      <c r="C91" s="1" t="s">
        <v>130</v>
      </c>
      <c r="D91">
        <v>0</v>
      </c>
      <c r="E91" s="65">
        <f t="shared" si="3"/>
        <v>0</v>
      </c>
      <c r="F91" s="65">
        <f t="shared" si="4"/>
        <v>0</v>
      </c>
      <c r="G91" s="65">
        <f t="shared" si="5"/>
        <v>0</v>
      </c>
    </row>
    <row r="92" spans="1:7">
      <c r="A92" s="2">
        <v>11</v>
      </c>
      <c r="B92" s="2">
        <v>200</v>
      </c>
      <c r="C92" s="1" t="s">
        <v>35</v>
      </c>
      <c r="D92">
        <v>26929</v>
      </c>
      <c r="E92" s="65">
        <f t="shared" si="3"/>
        <v>3931.6339999999996</v>
      </c>
      <c r="F92" s="65">
        <f t="shared" si="4"/>
        <v>9532.866</v>
      </c>
      <c r="G92" s="65">
        <f t="shared" si="5"/>
        <v>13464.5</v>
      </c>
    </row>
    <row r="93" spans="1:7">
      <c r="A93" s="2">
        <v>11</v>
      </c>
      <c r="B93" s="2">
        <v>300</v>
      </c>
      <c r="C93" s="1" t="s">
        <v>59</v>
      </c>
      <c r="D93">
        <v>30047</v>
      </c>
      <c r="E93" s="65">
        <f t="shared" si="3"/>
        <v>4386.8620000000001</v>
      </c>
      <c r="F93" s="65">
        <f t="shared" si="4"/>
        <v>10636.637999999999</v>
      </c>
      <c r="G93" s="65">
        <f t="shared" si="5"/>
        <v>15023.5</v>
      </c>
    </row>
    <row r="94" spans="1:7">
      <c r="A94" s="2">
        <v>11</v>
      </c>
      <c r="B94" s="2">
        <v>400</v>
      </c>
      <c r="C94" s="1" t="s">
        <v>83</v>
      </c>
      <c r="D94">
        <v>7617</v>
      </c>
      <c r="E94" s="65">
        <f t="shared" si="3"/>
        <v>1112.0819999999999</v>
      </c>
      <c r="F94" s="65">
        <f t="shared" si="4"/>
        <v>2696.4179999999997</v>
      </c>
      <c r="G94" s="65">
        <f t="shared" si="5"/>
        <v>3808.5</v>
      </c>
    </row>
    <row r="95" spans="1:7">
      <c r="A95" s="2">
        <v>11</v>
      </c>
      <c r="B95" s="2">
        <v>500</v>
      </c>
      <c r="C95" s="1" t="s">
        <v>221</v>
      </c>
      <c r="D95">
        <v>0</v>
      </c>
      <c r="E95" s="65">
        <f t="shared" si="3"/>
        <v>0</v>
      </c>
      <c r="F95" s="65">
        <f t="shared" si="4"/>
        <v>0</v>
      </c>
      <c r="G95" s="65">
        <f t="shared" si="5"/>
        <v>0</v>
      </c>
    </row>
    <row r="96" spans="1:7">
      <c r="A96" s="2">
        <v>11</v>
      </c>
      <c r="B96" s="2">
        <v>600</v>
      </c>
      <c r="C96" s="1" t="s">
        <v>123</v>
      </c>
      <c r="D96">
        <v>375428</v>
      </c>
      <c r="E96" s="65">
        <f t="shared" si="3"/>
        <v>54812.487999999998</v>
      </c>
      <c r="F96" s="65">
        <f t="shared" si="4"/>
        <v>132901.51199999999</v>
      </c>
      <c r="G96" s="65">
        <f t="shared" si="5"/>
        <v>187714</v>
      </c>
    </row>
    <row r="97" spans="1:7">
      <c r="A97" s="2">
        <v>11</v>
      </c>
      <c r="B97" s="2">
        <v>700</v>
      </c>
      <c r="C97" s="1" t="s">
        <v>259</v>
      </c>
      <c r="D97">
        <v>0</v>
      </c>
      <c r="E97" s="65">
        <f t="shared" si="3"/>
        <v>0</v>
      </c>
      <c r="F97" s="65">
        <f t="shared" si="4"/>
        <v>0</v>
      </c>
      <c r="G97" s="65">
        <f t="shared" si="5"/>
        <v>0</v>
      </c>
    </row>
    <row r="98" spans="1:7">
      <c r="A98" s="2">
        <v>11</v>
      </c>
      <c r="B98" s="2">
        <v>900</v>
      </c>
      <c r="C98" s="1" t="s">
        <v>325</v>
      </c>
      <c r="D98">
        <v>0</v>
      </c>
      <c r="E98" s="65">
        <f t="shared" si="3"/>
        <v>0</v>
      </c>
      <c r="F98" s="65">
        <f t="shared" si="4"/>
        <v>0</v>
      </c>
      <c r="G98" s="65">
        <f t="shared" si="5"/>
        <v>0</v>
      </c>
    </row>
    <row r="99" spans="1:7">
      <c r="A99" s="2">
        <v>11</v>
      </c>
      <c r="B99" s="2">
        <v>1000</v>
      </c>
      <c r="C99" s="1" t="s">
        <v>466</v>
      </c>
      <c r="D99">
        <v>0</v>
      </c>
      <c r="E99" s="65">
        <f t="shared" si="3"/>
        <v>0</v>
      </c>
      <c r="F99" s="65">
        <f t="shared" si="4"/>
        <v>0</v>
      </c>
      <c r="G99" s="65">
        <f t="shared" si="5"/>
        <v>0</v>
      </c>
    </row>
    <row r="100" spans="1:7">
      <c r="A100" s="2">
        <v>11</v>
      </c>
      <c r="B100" s="2">
        <v>1200</v>
      </c>
      <c r="C100" s="1" t="s">
        <v>429</v>
      </c>
      <c r="D100">
        <v>0</v>
      </c>
      <c r="E100" s="65">
        <f t="shared" si="3"/>
        <v>0</v>
      </c>
      <c r="F100" s="65">
        <f t="shared" si="4"/>
        <v>0</v>
      </c>
      <c r="G100" s="65">
        <f t="shared" si="5"/>
        <v>0</v>
      </c>
    </row>
    <row r="101" spans="1:7">
      <c r="A101" s="2">
        <v>11</v>
      </c>
      <c r="B101" s="2">
        <v>1500</v>
      </c>
      <c r="C101" s="1" t="s">
        <v>617</v>
      </c>
      <c r="D101">
        <v>125865</v>
      </c>
      <c r="E101" s="65">
        <f t="shared" si="3"/>
        <v>18376.289999999997</v>
      </c>
      <c r="F101" s="65">
        <f t="shared" si="4"/>
        <v>44556.21</v>
      </c>
      <c r="G101" s="65">
        <f t="shared" si="5"/>
        <v>62932.5</v>
      </c>
    </row>
    <row r="102" spans="1:7">
      <c r="A102" s="2">
        <v>11</v>
      </c>
      <c r="B102" s="2">
        <v>1600</v>
      </c>
      <c r="C102" s="1" t="s">
        <v>620</v>
      </c>
      <c r="D102">
        <v>286167</v>
      </c>
      <c r="E102" s="65">
        <f t="shared" si="3"/>
        <v>41780.381999999998</v>
      </c>
      <c r="F102" s="65">
        <f t="shared" si="4"/>
        <v>101303.11799999999</v>
      </c>
      <c r="G102" s="65">
        <f t="shared" si="5"/>
        <v>143083.5</v>
      </c>
    </row>
    <row r="103" spans="1:7">
      <c r="A103" s="2">
        <v>11</v>
      </c>
      <c r="B103" s="2">
        <v>1900</v>
      </c>
      <c r="C103" s="1" t="s">
        <v>644</v>
      </c>
      <c r="D103">
        <v>69297</v>
      </c>
      <c r="E103" s="65">
        <f t="shared" si="3"/>
        <v>10117.361999999999</v>
      </c>
      <c r="F103" s="65">
        <f t="shared" si="4"/>
        <v>24531.137999999999</v>
      </c>
      <c r="G103" s="65">
        <f t="shared" si="5"/>
        <v>34648.5</v>
      </c>
    </row>
    <row r="104" spans="1:7">
      <c r="A104" s="2">
        <v>11</v>
      </c>
      <c r="B104" s="2">
        <v>2300</v>
      </c>
      <c r="C104" s="1" t="s">
        <v>795</v>
      </c>
      <c r="D104">
        <v>42054</v>
      </c>
      <c r="E104" s="65">
        <f t="shared" si="3"/>
        <v>6139.884</v>
      </c>
      <c r="F104" s="65">
        <f t="shared" si="4"/>
        <v>14887.116</v>
      </c>
      <c r="G104" s="65">
        <f t="shared" si="5"/>
        <v>21027</v>
      </c>
    </row>
    <row r="105" spans="1:7">
      <c r="A105" s="2">
        <v>11</v>
      </c>
      <c r="B105" s="2">
        <v>2600</v>
      </c>
      <c r="C105" s="1" t="s">
        <v>133</v>
      </c>
      <c r="D105">
        <v>0</v>
      </c>
      <c r="E105" s="65">
        <f t="shared" si="3"/>
        <v>0</v>
      </c>
      <c r="F105" s="65">
        <f t="shared" si="4"/>
        <v>0</v>
      </c>
      <c r="G105" s="65">
        <f t="shared" si="5"/>
        <v>0</v>
      </c>
    </row>
    <row r="106" spans="1:7">
      <c r="A106" s="2">
        <v>12</v>
      </c>
      <c r="B106" s="2">
        <v>100</v>
      </c>
      <c r="C106" s="1" t="s">
        <v>138</v>
      </c>
      <c r="D106">
        <v>411389</v>
      </c>
      <c r="E106" s="65">
        <f t="shared" si="3"/>
        <v>60062.793999999994</v>
      </c>
      <c r="F106" s="65">
        <f t="shared" si="4"/>
        <v>145631.70600000001</v>
      </c>
      <c r="G106" s="65">
        <f t="shared" si="5"/>
        <v>205694.5</v>
      </c>
    </row>
    <row r="107" spans="1:7">
      <c r="A107" s="2">
        <v>12</v>
      </c>
      <c r="B107" s="2">
        <v>400</v>
      </c>
      <c r="C107" s="1" t="s">
        <v>497</v>
      </c>
      <c r="D107">
        <v>117311</v>
      </c>
      <c r="E107" s="65">
        <f t="shared" si="3"/>
        <v>17127.405999999999</v>
      </c>
      <c r="F107" s="65">
        <f t="shared" si="4"/>
        <v>41528.093999999997</v>
      </c>
      <c r="G107" s="65">
        <f t="shared" si="5"/>
        <v>58655.5</v>
      </c>
    </row>
    <row r="108" spans="1:7">
      <c r="A108" s="2">
        <v>12</v>
      </c>
      <c r="B108" s="2">
        <v>500</v>
      </c>
      <c r="C108" s="1" t="s">
        <v>516</v>
      </c>
      <c r="D108">
        <v>103378</v>
      </c>
      <c r="E108" s="65">
        <f t="shared" si="3"/>
        <v>15093.187999999998</v>
      </c>
      <c r="F108" s="65">
        <f t="shared" si="4"/>
        <v>36595.811999999998</v>
      </c>
      <c r="G108" s="65">
        <f t="shared" si="5"/>
        <v>51689</v>
      </c>
    </row>
    <row r="109" spans="1:7">
      <c r="A109" s="2">
        <v>12</v>
      </c>
      <c r="B109" s="2">
        <v>600</v>
      </c>
      <c r="C109" s="1" t="s">
        <v>530</v>
      </c>
      <c r="D109">
        <v>2111727</v>
      </c>
      <c r="E109" s="65">
        <f t="shared" si="3"/>
        <v>308312.14199999999</v>
      </c>
      <c r="F109" s="65">
        <f t="shared" si="4"/>
        <v>747551.35800000001</v>
      </c>
      <c r="G109" s="65">
        <f t="shared" si="5"/>
        <v>1055863.5</v>
      </c>
    </row>
    <row r="110" spans="1:7">
      <c r="A110" s="2">
        <v>12</v>
      </c>
      <c r="B110" s="2">
        <v>700</v>
      </c>
      <c r="C110" s="1" t="s">
        <v>808</v>
      </c>
      <c r="D110">
        <v>64026</v>
      </c>
      <c r="E110" s="65">
        <f t="shared" si="3"/>
        <v>9347.7960000000003</v>
      </c>
      <c r="F110" s="65">
        <f t="shared" si="4"/>
        <v>22665.203999999998</v>
      </c>
      <c r="G110" s="65">
        <f t="shared" si="5"/>
        <v>32013</v>
      </c>
    </row>
    <row r="111" spans="1:7">
      <c r="A111" s="2">
        <v>13</v>
      </c>
      <c r="B111" s="2">
        <v>200</v>
      </c>
      <c r="C111" s="1" t="s">
        <v>125</v>
      </c>
      <c r="D111">
        <v>42977</v>
      </c>
      <c r="E111" s="65">
        <f t="shared" si="3"/>
        <v>6274.6419999999998</v>
      </c>
      <c r="F111" s="65">
        <f t="shared" si="4"/>
        <v>15213.857999999998</v>
      </c>
      <c r="G111" s="65">
        <f t="shared" si="5"/>
        <v>21488.5</v>
      </c>
    </row>
    <row r="112" spans="1:7">
      <c r="A112" s="2">
        <v>13</v>
      </c>
      <c r="B112" s="2">
        <v>300</v>
      </c>
      <c r="C112" s="1" t="s">
        <v>134</v>
      </c>
      <c r="D112">
        <v>182480</v>
      </c>
      <c r="E112" s="65">
        <f t="shared" si="3"/>
        <v>26642.079999999998</v>
      </c>
      <c r="F112" s="65">
        <f t="shared" si="4"/>
        <v>64597.919999999998</v>
      </c>
      <c r="G112" s="65">
        <f t="shared" si="5"/>
        <v>91240</v>
      </c>
    </row>
    <row r="113" spans="1:7">
      <c r="A113" s="2">
        <v>13</v>
      </c>
      <c r="B113" s="2">
        <v>400</v>
      </c>
      <c r="C113" s="1" t="s">
        <v>341</v>
      </c>
      <c r="D113">
        <v>184008</v>
      </c>
      <c r="E113" s="65">
        <f t="shared" si="3"/>
        <v>26865.167999999998</v>
      </c>
      <c r="F113" s="65">
        <f t="shared" si="4"/>
        <v>65138.831999999995</v>
      </c>
      <c r="G113" s="65">
        <f t="shared" si="5"/>
        <v>92004</v>
      </c>
    </row>
    <row r="114" spans="1:7">
      <c r="A114" s="2">
        <v>13</v>
      </c>
      <c r="B114" s="2">
        <v>500</v>
      </c>
      <c r="C114" s="1" t="s">
        <v>456</v>
      </c>
      <c r="D114">
        <v>353055</v>
      </c>
      <c r="E114" s="65">
        <f t="shared" si="3"/>
        <v>51546.03</v>
      </c>
      <c r="F114" s="65">
        <f t="shared" si="4"/>
        <v>124981.46999999999</v>
      </c>
      <c r="G114" s="65">
        <f t="shared" si="5"/>
        <v>176527.5</v>
      </c>
    </row>
    <row r="115" spans="1:7">
      <c r="A115" s="2">
        <v>13</v>
      </c>
      <c r="B115" s="2">
        <v>600</v>
      </c>
      <c r="C115" s="1" t="s">
        <v>572</v>
      </c>
      <c r="D115">
        <v>681388</v>
      </c>
      <c r="E115" s="65">
        <f t="shared" si="3"/>
        <v>99482.648000000001</v>
      </c>
      <c r="F115" s="65">
        <f t="shared" si="4"/>
        <v>241211.35199999998</v>
      </c>
      <c r="G115" s="65">
        <f t="shared" si="5"/>
        <v>340694</v>
      </c>
    </row>
    <row r="116" spans="1:7">
      <c r="A116" s="2">
        <v>13</v>
      </c>
      <c r="B116" s="2">
        <v>700</v>
      </c>
      <c r="C116" s="1" t="s">
        <v>668</v>
      </c>
      <c r="D116">
        <v>846383</v>
      </c>
      <c r="E116" s="65">
        <f t="shared" si="3"/>
        <v>123571.91799999999</v>
      </c>
      <c r="F116" s="65">
        <f t="shared" si="4"/>
        <v>299619.58199999999</v>
      </c>
      <c r="G116" s="65">
        <f t="shared" si="5"/>
        <v>423191.5</v>
      </c>
    </row>
    <row r="117" spans="1:7">
      <c r="A117" s="2">
        <v>13</v>
      </c>
      <c r="B117" s="2">
        <v>800</v>
      </c>
      <c r="C117" s="1" t="s">
        <v>692</v>
      </c>
      <c r="D117">
        <v>233421</v>
      </c>
      <c r="E117" s="65">
        <f t="shared" si="3"/>
        <v>34079.466</v>
      </c>
      <c r="F117" s="65">
        <f t="shared" si="4"/>
        <v>82631.034</v>
      </c>
      <c r="G117" s="65">
        <f t="shared" si="5"/>
        <v>116710.5</v>
      </c>
    </row>
    <row r="118" spans="1:7">
      <c r="A118" s="2">
        <v>13</v>
      </c>
      <c r="B118" s="2">
        <v>900</v>
      </c>
      <c r="C118" s="1" t="s">
        <v>735</v>
      </c>
      <c r="D118">
        <v>306351</v>
      </c>
      <c r="E118" s="65">
        <f t="shared" si="3"/>
        <v>44727.245999999999</v>
      </c>
      <c r="F118" s="65">
        <f t="shared" si="4"/>
        <v>108448.254</v>
      </c>
      <c r="G118" s="65">
        <f t="shared" si="5"/>
        <v>153175.5</v>
      </c>
    </row>
    <row r="119" spans="1:7">
      <c r="A119" s="2">
        <v>13</v>
      </c>
      <c r="B119" s="2">
        <v>1100</v>
      </c>
      <c r="C119" s="1" t="s">
        <v>755</v>
      </c>
      <c r="D119">
        <v>177941</v>
      </c>
      <c r="E119" s="65">
        <f t="shared" si="3"/>
        <v>25979.385999999999</v>
      </c>
      <c r="F119" s="65">
        <f t="shared" si="4"/>
        <v>62991.113999999994</v>
      </c>
      <c r="G119" s="65">
        <f t="shared" si="5"/>
        <v>88970.5</v>
      </c>
    </row>
    <row r="120" spans="1:7">
      <c r="A120" s="2">
        <v>13</v>
      </c>
      <c r="B120" s="2">
        <v>1200</v>
      </c>
      <c r="C120" s="1" t="s">
        <v>847</v>
      </c>
      <c r="D120">
        <v>238730</v>
      </c>
      <c r="E120" s="65">
        <f t="shared" si="3"/>
        <v>34854.579999999994</v>
      </c>
      <c r="F120" s="65">
        <f t="shared" si="4"/>
        <v>84510.42</v>
      </c>
      <c r="G120" s="65">
        <f t="shared" si="5"/>
        <v>119365</v>
      </c>
    </row>
    <row r="121" spans="1:7">
      <c r="A121" s="2">
        <v>14</v>
      </c>
      <c r="B121" s="2">
        <v>300</v>
      </c>
      <c r="C121" s="1" t="s">
        <v>39</v>
      </c>
      <c r="D121">
        <v>796504</v>
      </c>
      <c r="E121" s="65">
        <f t="shared" si="3"/>
        <v>116289.58399999999</v>
      </c>
      <c r="F121" s="65">
        <f t="shared" si="4"/>
        <v>281962.41599999997</v>
      </c>
      <c r="G121" s="65">
        <f t="shared" si="5"/>
        <v>398252</v>
      </c>
    </row>
    <row r="122" spans="1:7">
      <c r="A122" s="2">
        <v>14</v>
      </c>
      <c r="B122" s="2">
        <v>400</v>
      </c>
      <c r="C122" s="1" t="s">
        <v>163</v>
      </c>
      <c r="D122">
        <v>14557</v>
      </c>
      <c r="E122" s="65">
        <f t="shared" si="3"/>
        <v>2125.3219999999997</v>
      </c>
      <c r="F122" s="65">
        <f t="shared" si="4"/>
        <v>5153.1779999999999</v>
      </c>
      <c r="G122" s="65">
        <f t="shared" si="5"/>
        <v>7278.5</v>
      </c>
    </row>
    <row r="123" spans="1:7">
      <c r="A123" s="2">
        <v>14</v>
      </c>
      <c r="B123" s="2">
        <v>700</v>
      </c>
      <c r="C123" s="1" t="s">
        <v>204</v>
      </c>
      <c r="D123">
        <v>655889</v>
      </c>
      <c r="E123" s="65">
        <f t="shared" si="3"/>
        <v>95759.793999999994</v>
      </c>
      <c r="F123" s="65">
        <f t="shared" si="4"/>
        <v>232184.70599999998</v>
      </c>
      <c r="G123" s="65">
        <f t="shared" si="5"/>
        <v>327944.5</v>
      </c>
    </row>
    <row r="124" spans="1:7">
      <c r="A124" s="2">
        <v>14</v>
      </c>
      <c r="B124" s="2">
        <v>900</v>
      </c>
      <c r="C124" s="1" t="s">
        <v>260</v>
      </c>
      <c r="D124">
        <v>30163</v>
      </c>
      <c r="E124" s="65">
        <f t="shared" si="3"/>
        <v>4403.7979999999998</v>
      </c>
      <c r="F124" s="65">
        <f t="shared" si="4"/>
        <v>10677.701999999999</v>
      </c>
      <c r="G124" s="65">
        <f t="shared" si="5"/>
        <v>15081.5</v>
      </c>
    </row>
    <row r="125" spans="1:7">
      <c r="A125" s="2">
        <v>14</v>
      </c>
      <c r="B125" s="2">
        <v>1000</v>
      </c>
      <c r="C125" s="1" t="s">
        <v>293</v>
      </c>
      <c r="D125">
        <v>14569</v>
      </c>
      <c r="E125" s="65">
        <f t="shared" si="3"/>
        <v>2127.0740000000001</v>
      </c>
      <c r="F125" s="65">
        <f t="shared" si="4"/>
        <v>5157.4259999999995</v>
      </c>
      <c r="G125" s="65">
        <f t="shared" si="5"/>
        <v>7284.5</v>
      </c>
    </row>
    <row r="126" spans="1:7">
      <c r="A126" s="2">
        <v>14</v>
      </c>
      <c r="B126" s="2">
        <v>1100</v>
      </c>
      <c r="C126" s="1" t="s">
        <v>301</v>
      </c>
      <c r="D126">
        <v>375411</v>
      </c>
      <c r="E126" s="65">
        <f t="shared" si="3"/>
        <v>54810.005999999994</v>
      </c>
      <c r="F126" s="65">
        <f t="shared" si="4"/>
        <v>132895.49400000001</v>
      </c>
      <c r="G126" s="65">
        <f t="shared" si="5"/>
        <v>187705.5</v>
      </c>
    </row>
    <row r="127" spans="1:7">
      <c r="A127" s="2">
        <v>14</v>
      </c>
      <c r="B127" s="2">
        <v>1200</v>
      </c>
      <c r="C127" s="1" t="s">
        <v>345</v>
      </c>
      <c r="D127">
        <v>625865</v>
      </c>
      <c r="E127" s="65">
        <f t="shared" si="3"/>
        <v>91376.29</v>
      </c>
      <c r="F127" s="65">
        <f t="shared" si="4"/>
        <v>221556.21</v>
      </c>
      <c r="G127" s="65">
        <f t="shared" si="5"/>
        <v>312932.5</v>
      </c>
    </row>
    <row r="128" spans="1:7">
      <c r="A128" s="2">
        <v>14</v>
      </c>
      <c r="B128" s="2">
        <v>1300</v>
      </c>
      <c r="C128" s="1" t="s">
        <v>366</v>
      </c>
      <c r="D128">
        <v>44748</v>
      </c>
      <c r="E128" s="65">
        <f t="shared" si="3"/>
        <v>6533.2079999999996</v>
      </c>
      <c r="F128" s="65">
        <f t="shared" si="4"/>
        <v>15840.791999999999</v>
      </c>
      <c r="G128" s="65">
        <f t="shared" si="5"/>
        <v>22374</v>
      </c>
    </row>
    <row r="129" spans="1:7">
      <c r="A129" s="2">
        <v>14</v>
      </c>
      <c r="B129" s="2">
        <v>1600</v>
      </c>
      <c r="C129" s="1" t="s">
        <v>534</v>
      </c>
      <c r="D129">
        <v>7181027</v>
      </c>
      <c r="E129" s="65">
        <f t="shared" si="3"/>
        <v>1048429.9419999999</v>
      </c>
      <c r="F129" s="65">
        <f t="shared" si="4"/>
        <v>2542083.5579999997</v>
      </c>
      <c r="G129" s="65">
        <f t="shared" si="5"/>
        <v>3590513.5</v>
      </c>
    </row>
    <row r="130" spans="1:7">
      <c r="A130" s="2">
        <v>14</v>
      </c>
      <c r="B130" s="2">
        <v>1800</v>
      </c>
      <c r="C130" s="1" t="s">
        <v>675</v>
      </c>
      <c r="D130">
        <v>105580</v>
      </c>
      <c r="E130" s="65">
        <f t="shared" ref="E130:E193" si="6">D130*0.146</f>
        <v>15414.679999999998</v>
      </c>
      <c r="F130" s="65">
        <f t="shared" ref="F130:F193" si="7">D130*0.354</f>
        <v>37375.32</v>
      </c>
      <c r="G130" s="65">
        <f t="shared" ref="G130:G193" si="8">D130*0.5</f>
        <v>52790</v>
      </c>
    </row>
    <row r="131" spans="1:7">
      <c r="A131" s="2">
        <v>14</v>
      </c>
      <c r="B131" s="2">
        <v>1900</v>
      </c>
      <c r="C131" s="1" t="s">
        <v>772</v>
      </c>
      <c r="D131">
        <v>147935</v>
      </c>
      <c r="E131" s="65">
        <f t="shared" si="6"/>
        <v>21598.51</v>
      </c>
      <c r="F131" s="65">
        <f t="shared" si="7"/>
        <v>52368.99</v>
      </c>
      <c r="G131" s="65">
        <f t="shared" si="8"/>
        <v>73967.5</v>
      </c>
    </row>
    <row r="132" spans="1:7">
      <c r="A132" s="2">
        <v>15</v>
      </c>
      <c r="B132" s="2">
        <v>200</v>
      </c>
      <c r="C132" s="1" t="s">
        <v>37</v>
      </c>
      <c r="D132">
        <v>458710</v>
      </c>
      <c r="E132" s="65">
        <f t="shared" si="6"/>
        <v>66971.659999999989</v>
      </c>
      <c r="F132" s="65">
        <f t="shared" si="7"/>
        <v>162383.34</v>
      </c>
      <c r="G132" s="65">
        <f t="shared" si="8"/>
        <v>229355</v>
      </c>
    </row>
    <row r="133" spans="1:7">
      <c r="A133" s="2">
        <v>15</v>
      </c>
      <c r="B133" s="2">
        <v>300</v>
      </c>
      <c r="C133" s="1" t="s">
        <v>144</v>
      </c>
      <c r="D133">
        <v>168304</v>
      </c>
      <c r="E133" s="65">
        <f t="shared" si="6"/>
        <v>24572.383999999998</v>
      </c>
      <c r="F133" s="65">
        <f t="shared" si="7"/>
        <v>59579.615999999995</v>
      </c>
      <c r="G133" s="65">
        <f t="shared" si="8"/>
        <v>84152</v>
      </c>
    </row>
    <row r="134" spans="1:7">
      <c r="A134" s="2">
        <v>15</v>
      </c>
      <c r="B134" s="2">
        <v>500</v>
      </c>
      <c r="C134" s="1" t="s">
        <v>303</v>
      </c>
      <c r="D134">
        <v>73471</v>
      </c>
      <c r="E134" s="65">
        <f t="shared" si="6"/>
        <v>10726.766</v>
      </c>
      <c r="F134" s="65">
        <f t="shared" si="7"/>
        <v>26008.734</v>
      </c>
      <c r="G134" s="65">
        <f t="shared" si="8"/>
        <v>36735.5</v>
      </c>
    </row>
    <row r="135" spans="1:7">
      <c r="A135" s="2">
        <v>15</v>
      </c>
      <c r="B135" s="2">
        <v>700</v>
      </c>
      <c r="C135" s="1" t="s">
        <v>447</v>
      </c>
      <c r="D135">
        <v>6202</v>
      </c>
      <c r="E135" s="65">
        <f t="shared" si="6"/>
        <v>905.49199999999996</v>
      </c>
      <c r="F135" s="65">
        <f t="shared" si="7"/>
        <v>2195.5079999999998</v>
      </c>
      <c r="G135" s="65">
        <f t="shared" si="8"/>
        <v>3101</v>
      </c>
    </row>
    <row r="136" spans="1:7">
      <c r="A136" s="2">
        <v>15</v>
      </c>
      <c r="B136" s="2">
        <v>800</v>
      </c>
      <c r="C136" s="1" t="s">
        <v>696</v>
      </c>
      <c r="D136">
        <v>32539</v>
      </c>
      <c r="E136" s="65">
        <f t="shared" si="6"/>
        <v>4750.6939999999995</v>
      </c>
      <c r="F136" s="65">
        <f t="shared" si="7"/>
        <v>11518.805999999999</v>
      </c>
      <c r="G136" s="65">
        <f t="shared" si="8"/>
        <v>16269.5</v>
      </c>
    </row>
    <row r="137" spans="1:7">
      <c r="A137" s="2">
        <v>16</v>
      </c>
      <c r="B137" s="2">
        <v>100</v>
      </c>
      <c r="C137" s="1" t="s">
        <v>310</v>
      </c>
      <c r="D137">
        <v>56704</v>
      </c>
      <c r="E137" s="65">
        <f t="shared" si="6"/>
        <v>8278.7839999999997</v>
      </c>
      <c r="F137" s="65">
        <f t="shared" si="7"/>
        <v>20073.216</v>
      </c>
      <c r="G137" s="65">
        <f t="shared" si="8"/>
        <v>28352</v>
      </c>
    </row>
    <row r="138" spans="1:7">
      <c r="A138" s="2">
        <v>17</v>
      </c>
      <c r="B138" s="2">
        <v>100</v>
      </c>
      <c r="C138" s="1" t="s">
        <v>67</v>
      </c>
      <c r="D138">
        <v>19783</v>
      </c>
      <c r="E138" s="65">
        <f t="shared" si="6"/>
        <v>2888.3179999999998</v>
      </c>
      <c r="F138" s="65">
        <f t="shared" si="7"/>
        <v>7003.1819999999998</v>
      </c>
      <c r="G138" s="65">
        <f t="shared" si="8"/>
        <v>9891.5</v>
      </c>
    </row>
    <row r="139" spans="1:7">
      <c r="A139" s="2">
        <v>17</v>
      </c>
      <c r="B139" s="2">
        <v>300</v>
      </c>
      <c r="C139" s="1" t="s">
        <v>394</v>
      </c>
      <c r="D139">
        <v>117873</v>
      </c>
      <c r="E139" s="65">
        <f t="shared" si="6"/>
        <v>17209.457999999999</v>
      </c>
      <c r="F139" s="65">
        <f t="shared" si="7"/>
        <v>41727.042000000001</v>
      </c>
      <c r="G139" s="65">
        <f t="shared" si="8"/>
        <v>58936.5</v>
      </c>
    </row>
    <row r="140" spans="1:7">
      <c r="A140" s="2">
        <v>17</v>
      </c>
      <c r="B140" s="2">
        <v>400</v>
      </c>
      <c r="C140" s="1" t="s">
        <v>545</v>
      </c>
      <c r="D140">
        <v>888853</v>
      </c>
      <c r="E140" s="65">
        <f t="shared" si="6"/>
        <v>129772.53799999999</v>
      </c>
      <c r="F140" s="65">
        <f t="shared" si="7"/>
        <v>314653.962</v>
      </c>
      <c r="G140" s="65">
        <f t="shared" si="8"/>
        <v>444426.5</v>
      </c>
    </row>
    <row r="141" spans="1:7">
      <c r="A141" s="2">
        <v>17</v>
      </c>
      <c r="B141" s="2">
        <v>500</v>
      </c>
      <c r="C141" s="1" t="s">
        <v>744</v>
      </c>
      <c r="D141">
        <v>58222</v>
      </c>
      <c r="E141" s="65">
        <f t="shared" si="6"/>
        <v>8500.4120000000003</v>
      </c>
      <c r="F141" s="65">
        <f t="shared" si="7"/>
        <v>20610.588</v>
      </c>
      <c r="G141" s="65">
        <f t="shared" si="8"/>
        <v>29111</v>
      </c>
    </row>
    <row r="142" spans="1:7">
      <c r="A142" s="2">
        <v>17</v>
      </c>
      <c r="B142" s="2">
        <v>600</v>
      </c>
      <c r="C142" s="1" t="s">
        <v>818</v>
      </c>
      <c r="D142">
        <v>272976</v>
      </c>
      <c r="E142" s="65">
        <f t="shared" si="6"/>
        <v>39854.495999999999</v>
      </c>
      <c r="F142" s="65">
        <f t="shared" si="7"/>
        <v>96633.504000000001</v>
      </c>
      <c r="G142" s="65">
        <f t="shared" si="8"/>
        <v>136488</v>
      </c>
    </row>
    <row r="143" spans="1:7">
      <c r="A143" s="2">
        <v>17</v>
      </c>
      <c r="B143" s="2">
        <v>700</v>
      </c>
      <c r="C143" s="1" t="s">
        <v>830</v>
      </c>
      <c r="D143">
        <v>1483442</v>
      </c>
      <c r="E143" s="65">
        <f t="shared" si="6"/>
        <v>216582.53199999998</v>
      </c>
      <c r="F143" s="65">
        <f t="shared" si="7"/>
        <v>525138.46799999999</v>
      </c>
      <c r="G143" s="65">
        <f t="shared" si="8"/>
        <v>741721</v>
      </c>
    </row>
    <row r="144" spans="1:7">
      <c r="A144" s="2">
        <v>18</v>
      </c>
      <c r="B144" s="2">
        <v>100</v>
      </c>
      <c r="C144" s="1" t="s">
        <v>45</v>
      </c>
      <c r="D144">
        <v>0</v>
      </c>
      <c r="E144" s="65">
        <f t="shared" si="6"/>
        <v>0</v>
      </c>
      <c r="F144" s="65">
        <f t="shared" si="7"/>
        <v>0</v>
      </c>
      <c r="G144" s="65">
        <f t="shared" si="8"/>
        <v>0</v>
      </c>
    </row>
    <row r="145" spans="1:7">
      <c r="A145" s="2">
        <v>18</v>
      </c>
      <c r="B145" s="2">
        <v>200</v>
      </c>
      <c r="C145" s="1" t="s">
        <v>86</v>
      </c>
      <c r="D145">
        <v>4207102</v>
      </c>
      <c r="E145" s="65">
        <f t="shared" si="6"/>
        <v>614236.89199999999</v>
      </c>
      <c r="F145" s="65">
        <f t="shared" si="7"/>
        <v>1489314.108</v>
      </c>
      <c r="G145" s="65">
        <f t="shared" si="8"/>
        <v>2103551</v>
      </c>
    </row>
    <row r="146" spans="1:7">
      <c r="A146" s="2">
        <v>18</v>
      </c>
      <c r="B146" s="2">
        <v>300</v>
      </c>
      <c r="C146" s="1" t="s">
        <v>175</v>
      </c>
      <c r="D146">
        <v>837135</v>
      </c>
      <c r="E146" s="65">
        <f t="shared" si="6"/>
        <v>122221.70999999999</v>
      </c>
      <c r="F146" s="65">
        <f t="shared" si="7"/>
        <v>296345.78999999998</v>
      </c>
      <c r="G146" s="65">
        <f t="shared" si="8"/>
        <v>418567.5</v>
      </c>
    </row>
    <row r="147" spans="1:7">
      <c r="A147" s="2">
        <v>18</v>
      </c>
      <c r="B147" s="2">
        <v>500</v>
      </c>
      <c r="C147" s="1" t="s">
        <v>179</v>
      </c>
      <c r="D147">
        <v>11202</v>
      </c>
      <c r="E147" s="65">
        <f t="shared" si="6"/>
        <v>1635.492</v>
      </c>
      <c r="F147" s="65">
        <f t="shared" si="7"/>
        <v>3965.5079999999998</v>
      </c>
      <c r="G147" s="65">
        <f t="shared" si="8"/>
        <v>5601</v>
      </c>
    </row>
    <row r="148" spans="1:7">
      <c r="A148" s="2">
        <v>18</v>
      </c>
      <c r="B148" s="2">
        <v>600</v>
      </c>
      <c r="C148" s="1" t="s">
        <v>193</v>
      </c>
      <c r="D148">
        <v>16522</v>
      </c>
      <c r="E148" s="65">
        <f t="shared" si="6"/>
        <v>2412.212</v>
      </c>
      <c r="F148" s="65">
        <f t="shared" si="7"/>
        <v>5848.7879999999996</v>
      </c>
      <c r="G148" s="65">
        <f t="shared" si="8"/>
        <v>8261</v>
      </c>
    </row>
    <row r="149" spans="1:7">
      <c r="A149" s="2">
        <v>18</v>
      </c>
      <c r="B149" s="2">
        <v>700</v>
      </c>
      <c r="C149" s="1" t="s">
        <v>263</v>
      </c>
      <c r="D149">
        <v>0</v>
      </c>
      <c r="E149" s="65">
        <f t="shared" si="6"/>
        <v>0</v>
      </c>
      <c r="F149" s="65">
        <f t="shared" si="7"/>
        <v>0</v>
      </c>
      <c r="G149" s="65">
        <f t="shared" si="8"/>
        <v>0</v>
      </c>
    </row>
    <row r="150" spans="1:7">
      <c r="A150" s="2">
        <v>18</v>
      </c>
      <c r="B150" s="2">
        <v>900</v>
      </c>
      <c r="C150" s="1" t="s">
        <v>273</v>
      </c>
      <c r="D150">
        <v>0</v>
      </c>
      <c r="E150" s="65">
        <f t="shared" si="6"/>
        <v>0</v>
      </c>
      <c r="F150" s="65">
        <f t="shared" si="7"/>
        <v>0</v>
      </c>
      <c r="G150" s="65">
        <f t="shared" si="8"/>
        <v>0</v>
      </c>
    </row>
    <row r="151" spans="1:7">
      <c r="A151" s="2">
        <v>18</v>
      </c>
      <c r="B151" s="2">
        <v>1000</v>
      </c>
      <c r="C151" s="1" t="s">
        <v>286</v>
      </c>
      <c r="D151">
        <v>0</v>
      </c>
      <c r="E151" s="65">
        <f t="shared" si="6"/>
        <v>0</v>
      </c>
      <c r="F151" s="65">
        <f t="shared" si="7"/>
        <v>0</v>
      </c>
      <c r="G151" s="65">
        <f t="shared" si="8"/>
        <v>0</v>
      </c>
    </row>
    <row r="152" spans="1:7">
      <c r="A152" s="2">
        <v>18</v>
      </c>
      <c r="B152" s="2">
        <v>1100</v>
      </c>
      <c r="C152" s="1" t="s">
        <v>387</v>
      </c>
      <c r="D152">
        <v>147975</v>
      </c>
      <c r="E152" s="65">
        <f t="shared" si="6"/>
        <v>21604.35</v>
      </c>
      <c r="F152" s="65">
        <f t="shared" si="7"/>
        <v>52383.149999999994</v>
      </c>
      <c r="G152" s="65">
        <f t="shared" si="8"/>
        <v>73987.5</v>
      </c>
    </row>
    <row r="153" spans="1:7">
      <c r="A153" s="2">
        <v>18</v>
      </c>
      <c r="B153" s="2">
        <v>1200</v>
      </c>
      <c r="C153" s="1" t="s">
        <v>395</v>
      </c>
      <c r="D153">
        <v>9299</v>
      </c>
      <c r="E153" s="65">
        <f t="shared" si="6"/>
        <v>1357.654</v>
      </c>
      <c r="F153" s="65">
        <f t="shared" si="7"/>
        <v>3291.846</v>
      </c>
      <c r="G153" s="65">
        <f t="shared" si="8"/>
        <v>4649.5</v>
      </c>
    </row>
    <row r="154" spans="1:7">
      <c r="A154" s="2">
        <v>18</v>
      </c>
      <c r="B154" s="2">
        <v>1400</v>
      </c>
      <c r="C154" s="1" t="s">
        <v>483</v>
      </c>
      <c r="D154">
        <v>0</v>
      </c>
      <c r="E154" s="65">
        <f t="shared" si="6"/>
        <v>0</v>
      </c>
      <c r="F154" s="65">
        <f t="shared" si="7"/>
        <v>0</v>
      </c>
      <c r="G154" s="65">
        <f t="shared" si="8"/>
        <v>0</v>
      </c>
    </row>
    <row r="155" spans="1:7">
      <c r="A155" s="2">
        <v>18</v>
      </c>
      <c r="B155" s="2">
        <v>1600</v>
      </c>
      <c r="C155" s="1" t="s">
        <v>570</v>
      </c>
      <c r="D155">
        <v>0</v>
      </c>
      <c r="E155" s="65">
        <f t="shared" si="6"/>
        <v>0</v>
      </c>
      <c r="F155" s="65">
        <f t="shared" si="7"/>
        <v>0</v>
      </c>
      <c r="G155" s="65">
        <f t="shared" si="8"/>
        <v>0</v>
      </c>
    </row>
    <row r="156" spans="1:7">
      <c r="A156" s="2">
        <v>18</v>
      </c>
      <c r="B156" s="2">
        <v>1900</v>
      </c>
      <c r="C156" s="1" t="s">
        <v>89</v>
      </c>
      <c r="D156">
        <v>0</v>
      </c>
      <c r="E156" s="65">
        <f t="shared" si="6"/>
        <v>0</v>
      </c>
      <c r="F156" s="65">
        <f t="shared" si="7"/>
        <v>0</v>
      </c>
      <c r="G156" s="65">
        <f t="shared" si="8"/>
        <v>0</v>
      </c>
    </row>
    <row r="157" spans="1:7">
      <c r="A157" s="2">
        <v>18</v>
      </c>
      <c r="B157" s="2">
        <v>2000</v>
      </c>
      <c r="C157" s="1" t="s">
        <v>612</v>
      </c>
      <c r="D157">
        <v>20405</v>
      </c>
      <c r="E157" s="65">
        <f t="shared" si="6"/>
        <v>2979.1299999999997</v>
      </c>
      <c r="F157" s="65">
        <f t="shared" si="7"/>
        <v>7223.37</v>
      </c>
      <c r="G157" s="65">
        <f t="shared" si="8"/>
        <v>10202.5</v>
      </c>
    </row>
    <row r="158" spans="1:7">
      <c r="A158" s="2">
        <v>18</v>
      </c>
      <c r="B158" s="2">
        <v>2100</v>
      </c>
      <c r="C158" s="1" t="s">
        <v>651</v>
      </c>
      <c r="D158">
        <v>3688</v>
      </c>
      <c r="E158" s="65">
        <f t="shared" si="6"/>
        <v>538.44799999999998</v>
      </c>
      <c r="F158" s="65">
        <f t="shared" si="7"/>
        <v>1305.5519999999999</v>
      </c>
      <c r="G158" s="65">
        <f t="shared" si="8"/>
        <v>1844</v>
      </c>
    </row>
    <row r="159" spans="1:7">
      <c r="A159" s="2">
        <v>18</v>
      </c>
      <c r="B159" s="2">
        <v>2200</v>
      </c>
      <c r="C159" s="1" t="s">
        <v>764</v>
      </c>
      <c r="D159">
        <v>6978</v>
      </c>
      <c r="E159" s="65">
        <f t="shared" si="6"/>
        <v>1018.7879999999999</v>
      </c>
      <c r="F159" s="65">
        <f t="shared" si="7"/>
        <v>2470.212</v>
      </c>
      <c r="G159" s="65">
        <f t="shared" si="8"/>
        <v>3489</v>
      </c>
    </row>
    <row r="160" spans="1:7">
      <c r="A160" s="2">
        <v>18</v>
      </c>
      <c r="B160" s="2">
        <v>2400</v>
      </c>
      <c r="C160" s="1" t="s">
        <v>244</v>
      </c>
      <c r="D160">
        <v>0</v>
      </c>
      <c r="E160" s="65">
        <f t="shared" si="6"/>
        <v>0</v>
      </c>
      <c r="F160" s="65">
        <f t="shared" si="7"/>
        <v>0</v>
      </c>
      <c r="G160" s="65">
        <f t="shared" si="8"/>
        <v>0</v>
      </c>
    </row>
    <row r="161" spans="1:7">
      <c r="A161" s="2">
        <v>18</v>
      </c>
      <c r="B161" s="2">
        <v>2500</v>
      </c>
      <c r="C161" s="1" t="s">
        <v>176</v>
      </c>
      <c r="D161">
        <v>0</v>
      </c>
      <c r="E161" s="65">
        <f t="shared" si="6"/>
        <v>0</v>
      </c>
      <c r="F161" s="65">
        <f t="shared" si="7"/>
        <v>0</v>
      </c>
      <c r="G161" s="65">
        <f t="shared" si="8"/>
        <v>0</v>
      </c>
    </row>
    <row r="162" spans="1:7">
      <c r="A162" s="2">
        <v>19</v>
      </c>
      <c r="B162" s="2">
        <v>100</v>
      </c>
      <c r="C162" s="1" t="s">
        <v>153</v>
      </c>
      <c r="D162">
        <v>0</v>
      </c>
      <c r="E162" s="65">
        <f t="shared" si="6"/>
        <v>0</v>
      </c>
      <c r="F162" s="65">
        <f t="shared" si="7"/>
        <v>0</v>
      </c>
      <c r="G162" s="65">
        <f t="shared" si="8"/>
        <v>0</v>
      </c>
    </row>
    <row r="163" spans="1:7">
      <c r="A163" s="2">
        <v>19</v>
      </c>
      <c r="B163" s="2">
        <v>200</v>
      </c>
      <c r="C163" s="1" t="s">
        <v>257</v>
      </c>
      <c r="D163">
        <v>314725</v>
      </c>
      <c r="E163" s="65">
        <f t="shared" si="6"/>
        <v>45949.85</v>
      </c>
      <c r="F163" s="65">
        <f t="shared" si="7"/>
        <v>111412.65</v>
      </c>
      <c r="G163" s="65">
        <f t="shared" si="8"/>
        <v>157362.5</v>
      </c>
    </row>
    <row r="164" spans="1:7">
      <c r="A164" s="2">
        <v>19</v>
      </c>
      <c r="B164" s="2">
        <v>300</v>
      </c>
      <c r="C164" s="1" t="s">
        <v>333</v>
      </c>
      <c r="D164">
        <v>116266</v>
      </c>
      <c r="E164" s="65">
        <f t="shared" si="6"/>
        <v>16974.835999999999</v>
      </c>
      <c r="F164" s="65">
        <f t="shared" si="7"/>
        <v>41158.163999999997</v>
      </c>
      <c r="G164" s="65">
        <f t="shared" si="8"/>
        <v>58133</v>
      </c>
    </row>
    <row r="165" spans="1:7">
      <c r="A165" s="2">
        <v>19</v>
      </c>
      <c r="B165" s="2">
        <v>500</v>
      </c>
      <c r="C165" s="1" t="s">
        <v>384</v>
      </c>
      <c r="D165">
        <v>0</v>
      </c>
      <c r="E165" s="65">
        <f t="shared" si="6"/>
        <v>0</v>
      </c>
      <c r="F165" s="65">
        <f t="shared" si="7"/>
        <v>0</v>
      </c>
      <c r="G165" s="65">
        <f t="shared" si="8"/>
        <v>0</v>
      </c>
    </row>
    <row r="166" spans="1:7">
      <c r="A166" s="2">
        <v>19</v>
      </c>
      <c r="B166" s="2">
        <v>600</v>
      </c>
      <c r="C166" s="1" t="s">
        <v>435</v>
      </c>
      <c r="D166">
        <v>0</v>
      </c>
      <c r="E166" s="65">
        <f t="shared" si="6"/>
        <v>0</v>
      </c>
      <c r="F166" s="65">
        <f t="shared" si="7"/>
        <v>0</v>
      </c>
      <c r="G166" s="65">
        <f t="shared" si="8"/>
        <v>0</v>
      </c>
    </row>
    <row r="167" spans="1:7">
      <c r="A167" s="2">
        <v>19</v>
      </c>
      <c r="B167" s="2">
        <v>700</v>
      </c>
      <c r="C167" s="1" t="s">
        <v>510</v>
      </c>
      <c r="D167">
        <v>14830</v>
      </c>
      <c r="E167" s="65">
        <f t="shared" si="6"/>
        <v>2165.1799999999998</v>
      </c>
      <c r="F167" s="65">
        <f t="shared" si="7"/>
        <v>5249.82</v>
      </c>
      <c r="G167" s="65">
        <f t="shared" si="8"/>
        <v>7415</v>
      </c>
    </row>
    <row r="168" spans="1:7">
      <c r="A168" s="2">
        <v>19</v>
      </c>
      <c r="B168" s="2">
        <v>800</v>
      </c>
      <c r="C168" s="1" t="s">
        <v>562</v>
      </c>
      <c r="D168">
        <v>3230</v>
      </c>
      <c r="E168" s="65">
        <f t="shared" si="6"/>
        <v>471.58</v>
      </c>
      <c r="F168" s="65">
        <f t="shared" si="7"/>
        <v>1143.4199999999998</v>
      </c>
      <c r="G168" s="65">
        <f t="shared" si="8"/>
        <v>1615</v>
      </c>
    </row>
    <row r="169" spans="1:7">
      <c r="A169" s="2">
        <v>19</v>
      </c>
      <c r="B169" s="2">
        <v>900</v>
      </c>
      <c r="C169" s="1" t="s">
        <v>637</v>
      </c>
      <c r="D169">
        <v>28021</v>
      </c>
      <c r="E169" s="65">
        <f t="shared" si="6"/>
        <v>4091.0659999999998</v>
      </c>
      <c r="F169" s="65">
        <f t="shared" si="7"/>
        <v>9919.4339999999993</v>
      </c>
      <c r="G169" s="65">
        <f t="shared" si="8"/>
        <v>14010.5</v>
      </c>
    </row>
    <row r="170" spans="1:7">
      <c r="A170" s="2">
        <v>19</v>
      </c>
      <c r="B170" s="2">
        <v>1000</v>
      </c>
      <c r="C170" s="1" t="s">
        <v>663</v>
      </c>
      <c r="D170">
        <v>0</v>
      </c>
      <c r="E170" s="65">
        <f t="shared" si="6"/>
        <v>0</v>
      </c>
      <c r="F170" s="65">
        <f t="shared" si="7"/>
        <v>0</v>
      </c>
      <c r="G170" s="65">
        <f t="shared" si="8"/>
        <v>0</v>
      </c>
    </row>
    <row r="171" spans="1:7">
      <c r="A171" s="2">
        <v>19</v>
      </c>
      <c r="B171" s="2">
        <v>1100</v>
      </c>
      <c r="C171" s="1" t="s">
        <v>707</v>
      </c>
      <c r="D171">
        <v>2530003</v>
      </c>
      <c r="E171" s="65">
        <f t="shared" si="6"/>
        <v>369380.43799999997</v>
      </c>
      <c r="F171" s="65">
        <f t="shared" si="7"/>
        <v>895621.06199999992</v>
      </c>
      <c r="G171" s="65">
        <f t="shared" si="8"/>
        <v>1265001.5</v>
      </c>
    </row>
    <row r="172" spans="1:7">
      <c r="A172" s="2">
        <v>19</v>
      </c>
      <c r="B172" s="2">
        <v>1200</v>
      </c>
      <c r="C172" s="1" t="s">
        <v>779</v>
      </c>
      <c r="D172">
        <v>19907</v>
      </c>
      <c r="E172" s="65">
        <f t="shared" si="6"/>
        <v>2906.422</v>
      </c>
      <c r="F172" s="65">
        <f t="shared" si="7"/>
        <v>7047.0779999999995</v>
      </c>
      <c r="G172" s="65">
        <f t="shared" si="8"/>
        <v>9953.5</v>
      </c>
    </row>
    <row r="173" spans="1:7">
      <c r="A173" s="2">
        <v>19</v>
      </c>
      <c r="B173" s="2">
        <v>1300</v>
      </c>
      <c r="C173" s="1" t="s">
        <v>816</v>
      </c>
      <c r="D173">
        <v>1348838</v>
      </c>
      <c r="E173" s="65">
        <f t="shared" si="6"/>
        <v>196930.348</v>
      </c>
      <c r="F173" s="65">
        <f t="shared" si="7"/>
        <v>477488.652</v>
      </c>
      <c r="G173" s="65">
        <f t="shared" si="8"/>
        <v>674419</v>
      </c>
    </row>
    <row r="174" spans="1:7">
      <c r="A174" s="2">
        <v>19</v>
      </c>
      <c r="B174" s="2">
        <v>1400</v>
      </c>
      <c r="C174" s="1" t="s">
        <v>455</v>
      </c>
      <c r="D174">
        <v>0</v>
      </c>
      <c r="E174" s="65">
        <f t="shared" si="6"/>
        <v>0</v>
      </c>
      <c r="F174" s="65">
        <f t="shared" si="7"/>
        <v>0</v>
      </c>
      <c r="G174" s="65">
        <f t="shared" si="8"/>
        <v>0</v>
      </c>
    </row>
    <row r="175" spans="1:7">
      <c r="A175" s="2">
        <v>19</v>
      </c>
      <c r="B175" s="2">
        <v>1500</v>
      </c>
      <c r="C175" s="1" t="s">
        <v>514</v>
      </c>
      <c r="D175">
        <v>0</v>
      </c>
      <c r="E175" s="65">
        <f t="shared" si="6"/>
        <v>0</v>
      </c>
      <c r="F175" s="65">
        <f t="shared" si="7"/>
        <v>0</v>
      </c>
      <c r="G175" s="65">
        <f t="shared" si="8"/>
        <v>0</v>
      </c>
    </row>
    <row r="176" spans="1:7">
      <c r="A176" s="2">
        <v>19</v>
      </c>
      <c r="B176" s="2">
        <v>1600</v>
      </c>
      <c r="C176" s="1" t="s">
        <v>511</v>
      </c>
      <c r="D176">
        <v>0</v>
      </c>
      <c r="E176" s="65">
        <f t="shared" si="6"/>
        <v>0</v>
      </c>
      <c r="F176" s="65">
        <f t="shared" si="7"/>
        <v>0</v>
      </c>
      <c r="G176" s="65">
        <f t="shared" si="8"/>
        <v>0</v>
      </c>
    </row>
    <row r="177" spans="1:7">
      <c r="A177" s="2">
        <v>19</v>
      </c>
      <c r="B177" s="2">
        <v>1700</v>
      </c>
      <c r="C177" s="1" t="s">
        <v>749</v>
      </c>
      <c r="D177">
        <v>0</v>
      </c>
      <c r="E177" s="65">
        <f t="shared" si="6"/>
        <v>0</v>
      </c>
      <c r="F177" s="65">
        <f t="shared" si="7"/>
        <v>0</v>
      </c>
      <c r="G177" s="65">
        <f t="shared" si="8"/>
        <v>0</v>
      </c>
    </row>
    <row r="178" spans="1:7">
      <c r="A178" s="2">
        <v>19</v>
      </c>
      <c r="B178" s="2">
        <v>1800</v>
      </c>
      <c r="C178" s="1" t="s">
        <v>108</v>
      </c>
      <c r="D178">
        <v>0</v>
      </c>
      <c r="E178" s="65">
        <f t="shared" si="6"/>
        <v>0</v>
      </c>
      <c r="F178" s="65">
        <f t="shared" si="7"/>
        <v>0</v>
      </c>
      <c r="G178" s="65">
        <f t="shared" si="8"/>
        <v>0</v>
      </c>
    </row>
    <row r="179" spans="1:7">
      <c r="A179" s="2">
        <v>19</v>
      </c>
      <c r="B179" s="2">
        <v>1900</v>
      </c>
      <c r="C179" s="1" t="s">
        <v>20</v>
      </c>
      <c r="D179">
        <v>0</v>
      </c>
      <c r="E179" s="65">
        <f t="shared" si="6"/>
        <v>0</v>
      </c>
      <c r="F179" s="65">
        <f t="shared" si="7"/>
        <v>0</v>
      </c>
      <c r="G179" s="65">
        <f t="shared" si="8"/>
        <v>0</v>
      </c>
    </row>
    <row r="180" spans="1:7">
      <c r="A180" s="2">
        <v>19</v>
      </c>
      <c r="B180" s="2">
        <v>2000</v>
      </c>
      <c r="C180" s="1" t="s">
        <v>216</v>
      </c>
      <c r="D180">
        <v>0</v>
      </c>
      <c r="E180" s="65">
        <f t="shared" si="6"/>
        <v>0</v>
      </c>
      <c r="F180" s="65">
        <f t="shared" si="7"/>
        <v>0</v>
      </c>
      <c r="G180" s="65">
        <f t="shared" si="8"/>
        <v>0</v>
      </c>
    </row>
    <row r="181" spans="1:7">
      <c r="A181" s="2">
        <v>19</v>
      </c>
      <c r="B181" s="2">
        <v>7500</v>
      </c>
      <c r="C181" s="1" t="s">
        <v>343</v>
      </c>
      <c r="D181">
        <v>710028</v>
      </c>
      <c r="E181" s="65">
        <f t="shared" si="6"/>
        <v>103664.08799999999</v>
      </c>
      <c r="F181" s="65">
        <f t="shared" si="7"/>
        <v>251349.91199999998</v>
      </c>
      <c r="G181" s="65">
        <f t="shared" si="8"/>
        <v>355014</v>
      </c>
    </row>
    <row r="182" spans="1:7">
      <c r="A182" s="2">
        <v>20</v>
      </c>
      <c r="B182" s="2">
        <v>100</v>
      </c>
      <c r="C182" s="1" t="s">
        <v>139</v>
      </c>
      <c r="D182">
        <v>163811</v>
      </c>
      <c r="E182" s="65">
        <f t="shared" si="6"/>
        <v>23916.405999999999</v>
      </c>
      <c r="F182" s="65">
        <f t="shared" si="7"/>
        <v>57989.093999999997</v>
      </c>
      <c r="G182" s="65">
        <f t="shared" si="8"/>
        <v>81905.5</v>
      </c>
    </row>
    <row r="183" spans="1:7">
      <c r="A183" s="2">
        <v>20</v>
      </c>
      <c r="B183" s="2">
        <v>200</v>
      </c>
      <c r="C183" s="1" t="s">
        <v>205</v>
      </c>
      <c r="D183">
        <v>724864</v>
      </c>
      <c r="E183" s="65">
        <f t="shared" si="6"/>
        <v>105830.144</v>
      </c>
      <c r="F183" s="65">
        <f t="shared" si="7"/>
        <v>256601.856</v>
      </c>
      <c r="G183" s="65">
        <f t="shared" si="8"/>
        <v>362432</v>
      </c>
    </row>
    <row r="184" spans="1:7">
      <c r="A184" s="2">
        <v>20</v>
      </c>
      <c r="B184" s="2">
        <v>300</v>
      </c>
      <c r="C184" s="1" t="s">
        <v>346</v>
      </c>
      <c r="D184">
        <v>412381</v>
      </c>
      <c r="E184" s="65">
        <f t="shared" si="6"/>
        <v>60207.625999999997</v>
      </c>
      <c r="F184" s="65">
        <f t="shared" si="7"/>
        <v>145982.87399999998</v>
      </c>
      <c r="G184" s="65">
        <f t="shared" si="8"/>
        <v>206190.5</v>
      </c>
    </row>
    <row r="185" spans="1:7">
      <c r="A185" s="2">
        <v>20</v>
      </c>
      <c r="B185" s="2">
        <v>400</v>
      </c>
      <c r="C185" s="1" t="s">
        <v>401</v>
      </c>
      <c r="D185">
        <v>1080311</v>
      </c>
      <c r="E185" s="65">
        <f t="shared" si="6"/>
        <v>157725.40599999999</v>
      </c>
      <c r="F185" s="65">
        <f t="shared" si="7"/>
        <v>382430.09399999998</v>
      </c>
      <c r="G185" s="65">
        <f t="shared" si="8"/>
        <v>540155.5</v>
      </c>
    </row>
    <row r="186" spans="1:7">
      <c r="A186" s="2">
        <v>20</v>
      </c>
      <c r="B186" s="2">
        <v>500</v>
      </c>
      <c r="C186" s="1" t="s">
        <v>485</v>
      </c>
      <c r="D186">
        <v>282364</v>
      </c>
      <c r="E186" s="65">
        <f t="shared" si="6"/>
        <v>41225.144</v>
      </c>
      <c r="F186" s="65">
        <f t="shared" si="7"/>
        <v>99956.856</v>
      </c>
      <c r="G186" s="65">
        <f t="shared" si="8"/>
        <v>141182</v>
      </c>
    </row>
    <row r="187" spans="1:7">
      <c r="A187" s="2">
        <v>20</v>
      </c>
      <c r="B187" s="2">
        <v>600</v>
      </c>
      <c r="C187" s="1" t="s">
        <v>815</v>
      </c>
      <c r="D187">
        <v>295881</v>
      </c>
      <c r="E187" s="65">
        <f t="shared" si="6"/>
        <v>43198.625999999997</v>
      </c>
      <c r="F187" s="65">
        <f t="shared" si="7"/>
        <v>104741.874</v>
      </c>
      <c r="G187" s="65">
        <f t="shared" si="8"/>
        <v>147940.5</v>
      </c>
    </row>
    <row r="188" spans="1:7">
      <c r="A188" s="2">
        <v>21</v>
      </c>
      <c r="B188" s="2">
        <v>100</v>
      </c>
      <c r="C188" s="1" t="s">
        <v>12</v>
      </c>
      <c r="D188">
        <v>1521419</v>
      </c>
      <c r="E188" s="65">
        <f t="shared" si="6"/>
        <v>222127.174</v>
      </c>
      <c r="F188" s="65">
        <f t="shared" si="7"/>
        <v>538582.326</v>
      </c>
      <c r="G188" s="65">
        <f t="shared" si="8"/>
        <v>760709.5</v>
      </c>
    </row>
    <row r="189" spans="1:7">
      <c r="A189" s="2">
        <v>21</v>
      </c>
      <c r="B189" s="2">
        <v>200</v>
      </c>
      <c r="C189" s="1" t="s">
        <v>87</v>
      </c>
      <c r="D189">
        <v>106282</v>
      </c>
      <c r="E189" s="65">
        <f t="shared" si="6"/>
        <v>15517.171999999999</v>
      </c>
      <c r="F189" s="65">
        <f t="shared" si="7"/>
        <v>37623.828000000001</v>
      </c>
      <c r="G189" s="65">
        <f t="shared" si="8"/>
        <v>53141</v>
      </c>
    </row>
    <row r="190" spans="1:7">
      <c r="A190" s="2">
        <v>21</v>
      </c>
      <c r="B190" s="2">
        <v>300</v>
      </c>
      <c r="C190" s="1" t="s">
        <v>120</v>
      </c>
      <c r="D190">
        <v>82699</v>
      </c>
      <c r="E190" s="65">
        <f t="shared" si="6"/>
        <v>12074.054</v>
      </c>
      <c r="F190" s="65">
        <f t="shared" si="7"/>
        <v>29275.446</v>
      </c>
      <c r="G190" s="65">
        <f t="shared" si="8"/>
        <v>41349.5</v>
      </c>
    </row>
    <row r="191" spans="1:7">
      <c r="A191" s="2">
        <v>21</v>
      </c>
      <c r="B191" s="2">
        <v>400</v>
      </c>
      <c r="C191" s="1" t="s">
        <v>249</v>
      </c>
      <c r="D191">
        <v>160616</v>
      </c>
      <c r="E191" s="65">
        <f t="shared" si="6"/>
        <v>23449.935999999998</v>
      </c>
      <c r="F191" s="65">
        <f t="shared" si="7"/>
        <v>56858.063999999998</v>
      </c>
      <c r="G191" s="65">
        <f t="shared" si="8"/>
        <v>80308</v>
      </c>
    </row>
    <row r="192" spans="1:7">
      <c r="A192" s="2">
        <v>21</v>
      </c>
      <c r="B192" s="2">
        <v>500</v>
      </c>
      <c r="C192" s="1" t="s">
        <v>270</v>
      </c>
      <c r="D192">
        <v>0</v>
      </c>
      <c r="E192" s="65">
        <f t="shared" si="6"/>
        <v>0</v>
      </c>
      <c r="F192" s="65">
        <f t="shared" si="7"/>
        <v>0</v>
      </c>
      <c r="G192" s="65">
        <f t="shared" si="8"/>
        <v>0</v>
      </c>
    </row>
    <row r="193" spans="1:7">
      <c r="A193" s="2">
        <v>21</v>
      </c>
      <c r="B193" s="2">
        <v>600</v>
      </c>
      <c r="C193" s="1" t="s">
        <v>285</v>
      </c>
      <c r="D193">
        <v>50936</v>
      </c>
      <c r="E193" s="65">
        <f t="shared" si="6"/>
        <v>7436.6559999999999</v>
      </c>
      <c r="F193" s="65">
        <f t="shared" si="7"/>
        <v>18031.343999999997</v>
      </c>
      <c r="G193" s="65">
        <f t="shared" si="8"/>
        <v>25468</v>
      </c>
    </row>
    <row r="194" spans="1:7">
      <c r="A194" s="2">
        <v>21</v>
      </c>
      <c r="B194" s="2">
        <v>800</v>
      </c>
      <c r="C194" s="1" t="s">
        <v>407</v>
      </c>
      <c r="D194">
        <v>63859</v>
      </c>
      <c r="E194" s="65">
        <f t="shared" ref="E194:E257" si="9">D194*0.146</f>
        <v>9323.4139999999989</v>
      </c>
      <c r="F194" s="65">
        <f t="shared" ref="F194:F257" si="10">D194*0.354</f>
        <v>22606.085999999999</v>
      </c>
      <c r="G194" s="65">
        <f t="shared" ref="G194:G257" si="11">D194*0.5</f>
        <v>31929.5</v>
      </c>
    </row>
    <row r="195" spans="1:7">
      <c r="A195" s="2">
        <v>21</v>
      </c>
      <c r="B195" s="2">
        <v>1000</v>
      </c>
      <c r="C195" s="1" t="s">
        <v>517</v>
      </c>
      <c r="D195">
        <v>10252</v>
      </c>
      <c r="E195" s="65">
        <f t="shared" si="9"/>
        <v>1496.7919999999999</v>
      </c>
      <c r="F195" s="65">
        <f t="shared" si="10"/>
        <v>3629.2079999999996</v>
      </c>
      <c r="G195" s="65">
        <f t="shared" si="11"/>
        <v>5126</v>
      </c>
    </row>
    <row r="196" spans="1:7">
      <c r="A196" s="2">
        <v>21</v>
      </c>
      <c r="B196" s="2">
        <v>1100</v>
      </c>
      <c r="C196" s="1" t="s">
        <v>520</v>
      </c>
      <c r="D196">
        <v>61027</v>
      </c>
      <c r="E196" s="65">
        <f t="shared" si="9"/>
        <v>8909.9419999999991</v>
      </c>
      <c r="F196" s="65">
        <f t="shared" si="10"/>
        <v>21603.557999999997</v>
      </c>
      <c r="G196" s="65">
        <f t="shared" si="11"/>
        <v>30513.5</v>
      </c>
    </row>
    <row r="197" spans="1:7">
      <c r="A197" s="2">
        <v>21</v>
      </c>
      <c r="B197" s="2">
        <v>1200</v>
      </c>
      <c r="C197" s="1" t="s">
        <v>551</v>
      </c>
      <c r="D197">
        <v>29013</v>
      </c>
      <c r="E197" s="65">
        <f t="shared" si="9"/>
        <v>4235.8980000000001</v>
      </c>
      <c r="F197" s="65">
        <f t="shared" si="10"/>
        <v>10270.601999999999</v>
      </c>
      <c r="G197" s="65">
        <f t="shared" si="11"/>
        <v>14506.5</v>
      </c>
    </row>
    <row r="198" spans="1:7">
      <c r="A198" s="2">
        <v>21</v>
      </c>
      <c r="B198" s="2">
        <v>8200</v>
      </c>
      <c r="C198" s="1" t="s">
        <v>597</v>
      </c>
      <c r="D198">
        <v>459546</v>
      </c>
      <c r="E198" s="65">
        <f t="shared" si="9"/>
        <v>67093.716</v>
      </c>
      <c r="F198" s="65">
        <f t="shared" si="10"/>
        <v>162679.28399999999</v>
      </c>
      <c r="G198" s="65">
        <f t="shared" si="11"/>
        <v>229773</v>
      </c>
    </row>
    <row r="199" spans="1:7">
      <c r="A199" s="2">
        <v>22</v>
      </c>
      <c r="B199" s="2">
        <v>100</v>
      </c>
      <c r="C199" s="1" t="s">
        <v>77</v>
      </c>
      <c r="D199">
        <v>1879970</v>
      </c>
      <c r="E199" s="65">
        <f t="shared" si="9"/>
        <v>274475.62</v>
      </c>
      <c r="F199" s="65">
        <f t="shared" si="10"/>
        <v>665509.38</v>
      </c>
      <c r="G199" s="65">
        <f t="shared" si="11"/>
        <v>939985</v>
      </c>
    </row>
    <row r="200" spans="1:7">
      <c r="A200" s="2">
        <v>22</v>
      </c>
      <c r="B200" s="2">
        <v>200</v>
      </c>
      <c r="C200" s="1" t="s">
        <v>91</v>
      </c>
      <c r="D200">
        <v>128688</v>
      </c>
      <c r="E200" s="65">
        <f t="shared" si="9"/>
        <v>18788.448</v>
      </c>
      <c r="F200" s="65">
        <f t="shared" si="10"/>
        <v>45555.551999999996</v>
      </c>
      <c r="G200" s="65">
        <f t="shared" si="11"/>
        <v>64344</v>
      </c>
    </row>
    <row r="201" spans="1:7">
      <c r="A201" s="2">
        <v>22</v>
      </c>
      <c r="B201" s="2">
        <v>300</v>
      </c>
      <c r="C201" s="1" t="s">
        <v>196</v>
      </c>
      <c r="D201">
        <v>40351</v>
      </c>
      <c r="E201" s="65">
        <f t="shared" si="9"/>
        <v>5891.2459999999992</v>
      </c>
      <c r="F201" s="65">
        <f t="shared" si="10"/>
        <v>14284.253999999999</v>
      </c>
      <c r="G201" s="65">
        <f t="shared" si="11"/>
        <v>20175.5</v>
      </c>
    </row>
    <row r="202" spans="1:7">
      <c r="A202" s="2">
        <v>22</v>
      </c>
      <c r="B202" s="2">
        <v>400</v>
      </c>
      <c r="C202" s="1" t="s">
        <v>222</v>
      </c>
      <c r="D202">
        <v>35187</v>
      </c>
      <c r="E202" s="65">
        <f t="shared" si="9"/>
        <v>5137.3019999999997</v>
      </c>
      <c r="F202" s="65">
        <f t="shared" si="10"/>
        <v>12456.197999999999</v>
      </c>
      <c r="G202" s="65">
        <f t="shared" si="11"/>
        <v>17593.5</v>
      </c>
    </row>
    <row r="203" spans="1:7">
      <c r="A203" s="2">
        <v>22</v>
      </c>
      <c r="B203" s="2">
        <v>500</v>
      </c>
      <c r="C203" s="1" t="s">
        <v>240</v>
      </c>
      <c r="D203">
        <v>247991</v>
      </c>
      <c r="E203" s="65">
        <f t="shared" si="9"/>
        <v>36206.685999999994</v>
      </c>
      <c r="F203" s="65">
        <f t="shared" si="10"/>
        <v>87788.813999999998</v>
      </c>
      <c r="G203" s="65">
        <f t="shared" si="11"/>
        <v>123995.5</v>
      </c>
    </row>
    <row r="204" spans="1:7">
      <c r="A204" s="2">
        <v>22</v>
      </c>
      <c r="B204" s="2">
        <v>600</v>
      </c>
      <c r="C204" s="1" t="s">
        <v>282</v>
      </c>
      <c r="D204">
        <v>53537</v>
      </c>
      <c r="E204" s="65">
        <f t="shared" si="9"/>
        <v>7816.4019999999991</v>
      </c>
      <c r="F204" s="65">
        <f t="shared" si="10"/>
        <v>18952.097999999998</v>
      </c>
      <c r="G204" s="65">
        <f t="shared" si="11"/>
        <v>26768.5</v>
      </c>
    </row>
    <row r="205" spans="1:7">
      <c r="A205" s="2">
        <v>22</v>
      </c>
      <c r="B205" s="2">
        <v>900</v>
      </c>
      <c r="C205" s="1" t="s">
        <v>413</v>
      </c>
      <c r="D205">
        <v>171301</v>
      </c>
      <c r="E205" s="65">
        <f t="shared" si="9"/>
        <v>25009.946</v>
      </c>
      <c r="F205" s="65">
        <f t="shared" si="10"/>
        <v>60640.553999999996</v>
      </c>
      <c r="G205" s="65">
        <f t="shared" si="11"/>
        <v>85650.5</v>
      </c>
    </row>
    <row r="206" spans="1:7">
      <c r="A206" s="2">
        <v>22</v>
      </c>
      <c r="B206" s="2">
        <v>1100</v>
      </c>
      <c r="C206" s="1" t="s">
        <v>797</v>
      </c>
      <c r="D206">
        <v>20390</v>
      </c>
      <c r="E206" s="65">
        <f t="shared" si="9"/>
        <v>2976.9399999999996</v>
      </c>
      <c r="F206" s="65">
        <f t="shared" si="10"/>
        <v>7218.0599999999995</v>
      </c>
      <c r="G206" s="65">
        <f t="shared" si="11"/>
        <v>10195</v>
      </c>
    </row>
    <row r="207" spans="1:7">
      <c r="A207" s="2">
        <v>22</v>
      </c>
      <c r="B207" s="2">
        <v>1200</v>
      </c>
      <c r="C207" s="1" t="s">
        <v>813</v>
      </c>
      <c r="D207">
        <v>943315</v>
      </c>
      <c r="E207" s="65">
        <f t="shared" si="9"/>
        <v>137723.99</v>
      </c>
      <c r="F207" s="65">
        <f t="shared" si="10"/>
        <v>333933.51</v>
      </c>
      <c r="G207" s="65">
        <f t="shared" si="11"/>
        <v>471657.5</v>
      </c>
    </row>
    <row r="208" spans="1:7">
      <c r="A208" s="2">
        <v>22</v>
      </c>
      <c r="B208" s="2">
        <v>1300</v>
      </c>
      <c r="C208" s="1" t="s">
        <v>832</v>
      </c>
      <c r="D208">
        <v>533341</v>
      </c>
      <c r="E208" s="65">
        <f t="shared" si="9"/>
        <v>77867.785999999993</v>
      </c>
      <c r="F208" s="65">
        <f t="shared" si="10"/>
        <v>188802.71399999998</v>
      </c>
      <c r="G208" s="65">
        <f t="shared" si="11"/>
        <v>266670.5</v>
      </c>
    </row>
    <row r="209" spans="1:7">
      <c r="A209" s="2">
        <v>22</v>
      </c>
      <c r="B209" s="2">
        <v>7300</v>
      </c>
      <c r="C209" s="1" t="s">
        <v>525</v>
      </c>
      <c r="D209">
        <v>173154</v>
      </c>
      <c r="E209" s="65">
        <f t="shared" si="9"/>
        <v>25280.483999999997</v>
      </c>
      <c r="F209" s="65">
        <f t="shared" si="10"/>
        <v>61296.515999999996</v>
      </c>
      <c r="G209" s="65">
        <f t="shared" si="11"/>
        <v>86577</v>
      </c>
    </row>
    <row r="210" spans="1:7">
      <c r="A210" s="2">
        <v>23</v>
      </c>
      <c r="B210" s="2">
        <v>100</v>
      </c>
      <c r="C210" s="1" t="s">
        <v>119</v>
      </c>
      <c r="D210">
        <v>89846</v>
      </c>
      <c r="E210" s="65">
        <f t="shared" si="9"/>
        <v>13117.516</v>
      </c>
      <c r="F210" s="65">
        <f t="shared" si="10"/>
        <v>31805.483999999997</v>
      </c>
      <c r="G210" s="65">
        <f t="shared" si="11"/>
        <v>44923</v>
      </c>
    </row>
    <row r="211" spans="1:7">
      <c r="A211" s="2">
        <v>23</v>
      </c>
      <c r="B211" s="2">
        <v>300</v>
      </c>
      <c r="C211" s="1" t="s">
        <v>275</v>
      </c>
      <c r="D211">
        <v>72021</v>
      </c>
      <c r="E211" s="65">
        <f t="shared" si="9"/>
        <v>10515.065999999999</v>
      </c>
      <c r="F211" s="65">
        <f t="shared" si="10"/>
        <v>25495.433999999997</v>
      </c>
      <c r="G211" s="65">
        <f t="shared" si="11"/>
        <v>36010.5</v>
      </c>
    </row>
    <row r="212" spans="1:7">
      <c r="A212" s="2">
        <v>23</v>
      </c>
      <c r="B212" s="2">
        <v>500</v>
      </c>
      <c r="C212" s="1" t="s">
        <v>340</v>
      </c>
      <c r="D212">
        <v>346400</v>
      </c>
      <c r="E212" s="65">
        <f t="shared" si="9"/>
        <v>50574.399999999994</v>
      </c>
      <c r="F212" s="65">
        <f t="shared" si="10"/>
        <v>122625.59999999999</v>
      </c>
      <c r="G212" s="65">
        <f t="shared" si="11"/>
        <v>173200</v>
      </c>
    </row>
    <row r="213" spans="1:7">
      <c r="A213" s="2">
        <v>23</v>
      </c>
      <c r="B213" s="2">
        <v>600</v>
      </c>
      <c r="C213" s="1" t="s">
        <v>439</v>
      </c>
      <c r="D213">
        <v>213706</v>
      </c>
      <c r="E213" s="65">
        <f t="shared" si="9"/>
        <v>31201.075999999997</v>
      </c>
      <c r="F213" s="65">
        <f t="shared" si="10"/>
        <v>75651.923999999999</v>
      </c>
      <c r="G213" s="65">
        <f t="shared" si="11"/>
        <v>106853</v>
      </c>
    </row>
    <row r="214" spans="1:7">
      <c r="A214" s="2">
        <v>23</v>
      </c>
      <c r="B214" s="2">
        <v>700</v>
      </c>
      <c r="C214" s="1" t="s">
        <v>475</v>
      </c>
      <c r="D214">
        <v>270334</v>
      </c>
      <c r="E214" s="65">
        <f t="shared" si="9"/>
        <v>39468.763999999996</v>
      </c>
      <c r="F214" s="65">
        <f t="shared" si="10"/>
        <v>95698.23599999999</v>
      </c>
      <c r="G214" s="65">
        <f t="shared" si="11"/>
        <v>135167</v>
      </c>
    </row>
    <row r="215" spans="1:7">
      <c r="A215" s="2">
        <v>23</v>
      </c>
      <c r="B215" s="2">
        <v>800</v>
      </c>
      <c r="C215" s="1" t="s">
        <v>600</v>
      </c>
      <c r="D215">
        <v>56625</v>
      </c>
      <c r="E215" s="65">
        <f t="shared" si="9"/>
        <v>8267.25</v>
      </c>
      <c r="F215" s="65">
        <f t="shared" si="10"/>
        <v>20045.25</v>
      </c>
      <c r="G215" s="65">
        <f t="shared" si="11"/>
        <v>28312.5</v>
      </c>
    </row>
    <row r="216" spans="1:7">
      <c r="A216" s="2">
        <v>23</v>
      </c>
      <c r="B216" s="2">
        <v>900</v>
      </c>
      <c r="C216" s="1" t="s">
        <v>615</v>
      </c>
      <c r="D216">
        <v>40530</v>
      </c>
      <c r="E216" s="65">
        <f t="shared" si="9"/>
        <v>5917.3799999999992</v>
      </c>
      <c r="F216" s="65">
        <f t="shared" si="10"/>
        <v>14347.619999999999</v>
      </c>
      <c r="G216" s="65">
        <f t="shared" si="11"/>
        <v>20265</v>
      </c>
    </row>
    <row r="217" spans="1:7">
      <c r="A217" s="2">
        <v>23</v>
      </c>
      <c r="B217" s="2">
        <v>1000</v>
      </c>
      <c r="C217" s="1" t="s">
        <v>628</v>
      </c>
      <c r="D217">
        <v>497442</v>
      </c>
      <c r="E217" s="65">
        <f t="shared" si="9"/>
        <v>72626.531999999992</v>
      </c>
      <c r="F217" s="65">
        <f t="shared" si="10"/>
        <v>176094.46799999999</v>
      </c>
      <c r="G217" s="65">
        <f t="shared" si="11"/>
        <v>248721</v>
      </c>
    </row>
    <row r="218" spans="1:7">
      <c r="A218" s="2">
        <v>23</v>
      </c>
      <c r="B218" s="2">
        <v>1200</v>
      </c>
      <c r="C218" s="1" t="s">
        <v>669</v>
      </c>
      <c r="D218">
        <v>596977</v>
      </c>
      <c r="E218" s="65">
        <f t="shared" si="9"/>
        <v>87158.641999999993</v>
      </c>
      <c r="F218" s="65">
        <f t="shared" si="10"/>
        <v>211329.85799999998</v>
      </c>
      <c r="G218" s="65">
        <f t="shared" si="11"/>
        <v>298488.5</v>
      </c>
    </row>
    <row r="219" spans="1:7">
      <c r="A219" s="2">
        <v>23</v>
      </c>
      <c r="B219" s="2">
        <v>1300</v>
      </c>
      <c r="C219" s="1" t="s">
        <v>713</v>
      </c>
      <c r="D219">
        <v>887681</v>
      </c>
      <c r="E219" s="65">
        <f t="shared" si="9"/>
        <v>129601.42599999999</v>
      </c>
      <c r="F219" s="65">
        <f t="shared" si="10"/>
        <v>314239.07399999996</v>
      </c>
      <c r="G219" s="65">
        <f t="shared" si="11"/>
        <v>443840.5</v>
      </c>
    </row>
    <row r="220" spans="1:7">
      <c r="A220" s="2">
        <v>23</v>
      </c>
      <c r="B220" s="2">
        <v>1400</v>
      </c>
      <c r="C220" s="1" t="s">
        <v>820</v>
      </c>
      <c r="D220">
        <v>4811</v>
      </c>
      <c r="E220" s="65">
        <f t="shared" si="9"/>
        <v>702.40599999999995</v>
      </c>
      <c r="F220" s="65">
        <f t="shared" si="10"/>
        <v>1703.0939999999998</v>
      </c>
      <c r="G220" s="65">
        <f t="shared" si="11"/>
        <v>2405.5</v>
      </c>
    </row>
    <row r="221" spans="1:7">
      <c r="A221" s="2">
        <v>23</v>
      </c>
      <c r="B221" s="2">
        <v>1500</v>
      </c>
      <c r="C221" s="1" t="s">
        <v>846</v>
      </c>
      <c r="D221">
        <v>130486</v>
      </c>
      <c r="E221" s="65">
        <f t="shared" si="9"/>
        <v>19050.955999999998</v>
      </c>
      <c r="F221" s="65">
        <f t="shared" si="10"/>
        <v>46192.043999999994</v>
      </c>
      <c r="G221" s="65">
        <f t="shared" si="11"/>
        <v>65243</v>
      </c>
    </row>
    <row r="222" spans="1:7">
      <c r="A222" s="2">
        <v>23</v>
      </c>
      <c r="B222" s="2">
        <v>1600</v>
      </c>
      <c r="C222" s="1" t="s">
        <v>670</v>
      </c>
      <c r="D222">
        <v>28551</v>
      </c>
      <c r="E222" s="65">
        <f t="shared" si="9"/>
        <v>4168.4459999999999</v>
      </c>
      <c r="F222" s="65">
        <f t="shared" si="10"/>
        <v>10107.054</v>
      </c>
      <c r="G222" s="65">
        <f t="shared" si="11"/>
        <v>14275.5</v>
      </c>
    </row>
    <row r="223" spans="1:7">
      <c r="A223" s="2">
        <v>23</v>
      </c>
      <c r="B223" s="2">
        <v>6400</v>
      </c>
      <c r="C223" s="1" t="s">
        <v>132</v>
      </c>
      <c r="D223">
        <v>787121</v>
      </c>
      <c r="E223" s="65">
        <f t="shared" si="9"/>
        <v>114919.666</v>
      </c>
      <c r="F223" s="65">
        <f t="shared" si="10"/>
        <v>278640.83399999997</v>
      </c>
      <c r="G223" s="65">
        <f t="shared" si="11"/>
        <v>393560.5</v>
      </c>
    </row>
    <row r="224" spans="1:7">
      <c r="A224" s="2">
        <v>24</v>
      </c>
      <c r="B224" s="2">
        <v>100</v>
      </c>
      <c r="C224" s="1" t="s">
        <v>7</v>
      </c>
      <c r="D224">
        <v>5368201</v>
      </c>
      <c r="E224" s="65">
        <f t="shared" si="9"/>
        <v>783757.3459999999</v>
      </c>
      <c r="F224" s="65">
        <f t="shared" si="10"/>
        <v>1900343.1539999999</v>
      </c>
      <c r="G224" s="65">
        <f t="shared" si="11"/>
        <v>2684100.5</v>
      </c>
    </row>
    <row r="225" spans="1:7">
      <c r="A225" s="2">
        <v>24</v>
      </c>
      <c r="B225" s="2">
        <v>200</v>
      </c>
      <c r="C225" s="1" t="s">
        <v>10</v>
      </c>
      <c r="D225">
        <v>189528</v>
      </c>
      <c r="E225" s="65">
        <f t="shared" si="9"/>
        <v>27671.088</v>
      </c>
      <c r="F225" s="65">
        <f t="shared" si="10"/>
        <v>67092.911999999997</v>
      </c>
      <c r="G225" s="65">
        <f t="shared" si="11"/>
        <v>94764</v>
      </c>
    </row>
    <row r="226" spans="1:7">
      <c r="A226" s="2">
        <v>24</v>
      </c>
      <c r="B226" s="2">
        <v>400</v>
      </c>
      <c r="C226" s="1" t="s">
        <v>142</v>
      </c>
      <c r="D226">
        <v>209408</v>
      </c>
      <c r="E226" s="65">
        <f t="shared" si="9"/>
        <v>30573.567999999999</v>
      </c>
      <c r="F226" s="65">
        <f t="shared" si="10"/>
        <v>74130.432000000001</v>
      </c>
      <c r="G226" s="65">
        <f t="shared" si="11"/>
        <v>104704</v>
      </c>
    </row>
    <row r="227" spans="1:7">
      <c r="A227" s="2">
        <v>24</v>
      </c>
      <c r="B227" s="2">
        <v>500</v>
      </c>
      <c r="C227" s="1" t="s">
        <v>164</v>
      </c>
      <c r="D227">
        <v>25958</v>
      </c>
      <c r="E227" s="65">
        <f t="shared" si="9"/>
        <v>3789.8679999999999</v>
      </c>
      <c r="F227" s="65">
        <f t="shared" si="10"/>
        <v>9189.1319999999996</v>
      </c>
      <c r="G227" s="65">
        <f t="shared" si="11"/>
        <v>12979</v>
      </c>
    </row>
    <row r="228" spans="1:7">
      <c r="A228" s="2">
        <v>24</v>
      </c>
      <c r="B228" s="2">
        <v>600</v>
      </c>
      <c r="C228" s="1" t="s">
        <v>245</v>
      </c>
      <c r="D228">
        <v>98743</v>
      </c>
      <c r="E228" s="65">
        <f t="shared" si="9"/>
        <v>14416.477999999999</v>
      </c>
      <c r="F228" s="65">
        <f t="shared" si="10"/>
        <v>34955.021999999997</v>
      </c>
      <c r="G228" s="65">
        <f t="shared" si="11"/>
        <v>49371.5</v>
      </c>
    </row>
    <row r="229" spans="1:7">
      <c r="A229" s="2">
        <v>24</v>
      </c>
      <c r="B229" s="2">
        <v>700</v>
      </c>
      <c r="C229" s="1" t="s">
        <v>279</v>
      </c>
      <c r="D229">
        <v>73885</v>
      </c>
      <c r="E229" s="65">
        <f t="shared" si="9"/>
        <v>10787.21</v>
      </c>
      <c r="F229" s="65">
        <f t="shared" si="10"/>
        <v>26155.289999999997</v>
      </c>
      <c r="G229" s="65">
        <f t="shared" si="11"/>
        <v>36942.5</v>
      </c>
    </row>
    <row r="230" spans="1:7">
      <c r="A230" s="2">
        <v>24</v>
      </c>
      <c r="B230" s="2">
        <v>800</v>
      </c>
      <c r="C230" s="1" t="s">
        <v>291</v>
      </c>
      <c r="D230">
        <v>106052</v>
      </c>
      <c r="E230" s="65">
        <f t="shared" si="9"/>
        <v>15483.591999999999</v>
      </c>
      <c r="F230" s="65">
        <f t="shared" si="10"/>
        <v>37542.407999999996</v>
      </c>
      <c r="G230" s="65">
        <f t="shared" si="11"/>
        <v>53026</v>
      </c>
    </row>
    <row r="231" spans="1:7">
      <c r="A231" s="2">
        <v>24</v>
      </c>
      <c r="B231" s="2">
        <v>900</v>
      </c>
      <c r="C231" s="1" t="s">
        <v>299</v>
      </c>
      <c r="D231">
        <v>196443</v>
      </c>
      <c r="E231" s="65">
        <f t="shared" si="9"/>
        <v>28680.678</v>
      </c>
      <c r="F231" s="65">
        <f t="shared" si="10"/>
        <v>69540.822</v>
      </c>
      <c r="G231" s="65">
        <f t="shared" si="11"/>
        <v>98221.5</v>
      </c>
    </row>
    <row r="232" spans="1:7">
      <c r="A232" s="2">
        <v>24</v>
      </c>
      <c r="B232" s="2">
        <v>1100</v>
      </c>
      <c r="C232" s="1" t="s">
        <v>342</v>
      </c>
      <c r="D232">
        <v>63920</v>
      </c>
      <c r="E232" s="65">
        <f t="shared" si="9"/>
        <v>9332.32</v>
      </c>
      <c r="F232" s="65">
        <f t="shared" si="10"/>
        <v>22627.68</v>
      </c>
      <c r="G232" s="65">
        <f t="shared" si="11"/>
        <v>31960</v>
      </c>
    </row>
    <row r="233" spans="1:7">
      <c r="A233" s="2">
        <v>24</v>
      </c>
      <c r="B233" s="2">
        <v>1200</v>
      </c>
      <c r="C233" s="1" t="s">
        <v>347</v>
      </c>
      <c r="D233">
        <v>37721</v>
      </c>
      <c r="E233" s="65">
        <f t="shared" si="9"/>
        <v>5507.2659999999996</v>
      </c>
      <c r="F233" s="65">
        <f t="shared" si="10"/>
        <v>13353.233999999999</v>
      </c>
      <c r="G233" s="65">
        <f t="shared" si="11"/>
        <v>18860.5</v>
      </c>
    </row>
    <row r="234" spans="1:7">
      <c r="A234" s="2">
        <v>24</v>
      </c>
      <c r="B234" s="2">
        <v>1300</v>
      </c>
      <c r="C234" s="1" t="s">
        <v>371</v>
      </c>
      <c r="D234">
        <v>55495</v>
      </c>
      <c r="E234" s="65">
        <f t="shared" si="9"/>
        <v>8102.2699999999995</v>
      </c>
      <c r="F234" s="65">
        <f t="shared" si="10"/>
        <v>19645.23</v>
      </c>
      <c r="G234" s="65">
        <f t="shared" si="11"/>
        <v>27747.5</v>
      </c>
    </row>
    <row r="235" spans="1:7">
      <c r="A235" s="2">
        <v>24</v>
      </c>
      <c r="B235" s="2">
        <v>1500</v>
      </c>
      <c r="C235" s="1" t="s">
        <v>482</v>
      </c>
      <c r="D235">
        <v>14112</v>
      </c>
      <c r="E235" s="65">
        <f t="shared" si="9"/>
        <v>2060.3519999999999</v>
      </c>
      <c r="F235" s="65">
        <f t="shared" si="10"/>
        <v>4995.6480000000001</v>
      </c>
      <c r="G235" s="65">
        <f t="shared" si="11"/>
        <v>7056</v>
      </c>
    </row>
    <row r="236" spans="1:7">
      <c r="A236" s="2">
        <v>24</v>
      </c>
      <c r="B236" s="2">
        <v>1600</v>
      </c>
      <c r="C236" s="1" t="s">
        <v>547</v>
      </c>
      <c r="D236">
        <v>9757</v>
      </c>
      <c r="E236" s="65">
        <f t="shared" si="9"/>
        <v>1424.5219999999999</v>
      </c>
      <c r="F236" s="65">
        <f t="shared" si="10"/>
        <v>3453.9779999999996</v>
      </c>
      <c r="G236" s="65">
        <f t="shared" si="11"/>
        <v>4878.5</v>
      </c>
    </row>
    <row r="237" spans="1:7">
      <c r="A237" s="2">
        <v>24</v>
      </c>
      <c r="B237" s="2">
        <v>1800</v>
      </c>
      <c r="C237" s="1" t="s">
        <v>768</v>
      </c>
      <c r="D237">
        <v>30653</v>
      </c>
      <c r="E237" s="65">
        <f t="shared" si="9"/>
        <v>4475.3379999999997</v>
      </c>
      <c r="F237" s="65">
        <f t="shared" si="10"/>
        <v>10851.162</v>
      </c>
      <c r="G237" s="65">
        <f t="shared" si="11"/>
        <v>15326.5</v>
      </c>
    </row>
    <row r="238" spans="1:7">
      <c r="A238" s="2">
        <v>25</v>
      </c>
      <c r="B238" s="2">
        <v>200</v>
      </c>
      <c r="C238" s="1" t="s">
        <v>118</v>
      </c>
      <c r="D238">
        <v>653268</v>
      </c>
      <c r="E238" s="65">
        <f t="shared" si="9"/>
        <v>95377.127999999997</v>
      </c>
      <c r="F238" s="65">
        <f t="shared" si="10"/>
        <v>231256.87199999997</v>
      </c>
      <c r="G238" s="65">
        <f t="shared" si="11"/>
        <v>326634</v>
      </c>
    </row>
    <row r="239" spans="1:7">
      <c r="A239" s="2">
        <v>25</v>
      </c>
      <c r="B239" s="2">
        <v>500</v>
      </c>
      <c r="C239" s="1" t="s">
        <v>305</v>
      </c>
      <c r="D239">
        <v>286171</v>
      </c>
      <c r="E239" s="65">
        <f t="shared" si="9"/>
        <v>41780.966</v>
      </c>
      <c r="F239" s="65">
        <f t="shared" si="10"/>
        <v>101304.534</v>
      </c>
      <c r="G239" s="65">
        <f t="shared" si="11"/>
        <v>143085.5</v>
      </c>
    </row>
    <row r="240" spans="1:7">
      <c r="A240" s="2">
        <v>25</v>
      </c>
      <c r="B240" s="2">
        <v>600</v>
      </c>
      <c r="C240" s="1" t="s">
        <v>409</v>
      </c>
      <c r="D240">
        <v>545516</v>
      </c>
      <c r="E240" s="65">
        <f t="shared" si="9"/>
        <v>79645.335999999996</v>
      </c>
      <c r="F240" s="65">
        <f t="shared" si="10"/>
        <v>193112.66399999999</v>
      </c>
      <c r="G240" s="65">
        <f t="shared" si="11"/>
        <v>272758</v>
      </c>
    </row>
    <row r="241" spans="1:7">
      <c r="A241" s="2">
        <v>25</v>
      </c>
      <c r="B241" s="2">
        <v>800</v>
      </c>
      <c r="C241" s="1" t="s">
        <v>641</v>
      </c>
      <c r="D241">
        <v>794066</v>
      </c>
      <c r="E241" s="65">
        <f t="shared" si="9"/>
        <v>115933.636</v>
      </c>
      <c r="F241" s="65">
        <f t="shared" si="10"/>
        <v>281099.364</v>
      </c>
      <c r="G241" s="65">
        <f t="shared" si="11"/>
        <v>397033</v>
      </c>
    </row>
    <row r="242" spans="1:7">
      <c r="A242" s="2">
        <v>25</v>
      </c>
      <c r="B242" s="2">
        <v>1200</v>
      </c>
      <c r="C242" s="1" t="s">
        <v>799</v>
      </c>
      <c r="D242">
        <v>246047</v>
      </c>
      <c r="E242" s="65">
        <f t="shared" si="9"/>
        <v>35922.862000000001</v>
      </c>
      <c r="F242" s="65">
        <f t="shared" si="10"/>
        <v>87100.637999999992</v>
      </c>
      <c r="G242" s="65">
        <f t="shared" si="11"/>
        <v>123023.5</v>
      </c>
    </row>
    <row r="243" spans="1:7">
      <c r="A243" s="2">
        <v>25</v>
      </c>
      <c r="B243" s="2">
        <v>1400</v>
      </c>
      <c r="C243" s="1" t="s">
        <v>851</v>
      </c>
      <c r="D243">
        <v>603809</v>
      </c>
      <c r="E243" s="65">
        <f t="shared" si="9"/>
        <v>88156.114000000001</v>
      </c>
      <c r="F243" s="65">
        <f t="shared" si="10"/>
        <v>213748.386</v>
      </c>
      <c r="G243" s="65">
        <f t="shared" si="11"/>
        <v>301904.5</v>
      </c>
    </row>
    <row r="244" spans="1:7">
      <c r="A244" s="2">
        <v>25</v>
      </c>
      <c r="B244" s="2">
        <v>6100</v>
      </c>
      <c r="C244" s="1" t="s">
        <v>54</v>
      </c>
      <c r="D244">
        <v>22344</v>
      </c>
      <c r="E244" s="65">
        <f t="shared" si="9"/>
        <v>3262.2239999999997</v>
      </c>
      <c r="F244" s="65">
        <f t="shared" si="10"/>
        <v>7909.7759999999998</v>
      </c>
      <c r="G244" s="65">
        <f t="shared" si="11"/>
        <v>11172</v>
      </c>
    </row>
    <row r="245" spans="1:7">
      <c r="A245" s="2">
        <v>25</v>
      </c>
      <c r="B245" s="2">
        <v>6900</v>
      </c>
      <c r="C245" s="1" t="s">
        <v>200</v>
      </c>
      <c r="D245">
        <v>11843</v>
      </c>
      <c r="E245" s="65">
        <f t="shared" si="9"/>
        <v>1729.078</v>
      </c>
      <c r="F245" s="65">
        <f t="shared" si="10"/>
        <v>4192.4219999999996</v>
      </c>
      <c r="G245" s="65">
        <f t="shared" si="11"/>
        <v>5921.5</v>
      </c>
    </row>
    <row r="246" spans="1:7">
      <c r="A246" s="2">
        <v>25</v>
      </c>
      <c r="B246" s="2">
        <v>9500</v>
      </c>
      <c r="C246" s="1" t="s">
        <v>619</v>
      </c>
      <c r="D246">
        <v>613835</v>
      </c>
      <c r="E246" s="65">
        <f t="shared" si="9"/>
        <v>89619.909999999989</v>
      </c>
      <c r="F246" s="65">
        <f t="shared" si="10"/>
        <v>217297.59</v>
      </c>
      <c r="G246" s="65">
        <f t="shared" si="11"/>
        <v>306917.5</v>
      </c>
    </row>
    <row r="247" spans="1:7">
      <c r="A247" s="2">
        <v>26</v>
      </c>
      <c r="B247" s="2">
        <v>100</v>
      </c>
      <c r="C247" s="1" t="s">
        <v>26</v>
      </c>
      <c r="D247">
        <v>120200</v>
      </c>
      <c r="E247" s="65">
        <f t="shared" si="9"/>
        <v>17549.199999999997</v>
      </c>
      <c r="F247" s="65">
        <f t="shared" si="10"/>
        <v>42550.799999999996</v>
      </c>
      <c r="G247" s="65">
        <f t="shared" si="11"/>
        <v>60100</v>
      </c>
    </row>
    <row r="248" spans="1:7">
      <c r="A248" s="2">
        <v>26</v>
      </c>
      <c r="B248" s="2">
        <v>200</v>
      </c>
      <c r="C248" s="1" t="s">
        <v>41</v>
      </c>
      <c r="D248">
        <v>78988</v>
      </c>
      <c r="E248" s="65">
        <f t="shared" si="9"/>
        <v>11532.248</v>
      </c>
      <c r="F248" s="65">
        <f t="shared" si="10"/>
        <v>27961.751999999997</v>
      </c>
      <c r="G248" s="65">
        <f t="shared" si="11"/>
        <v>39494</v>
      </c>
    </row>
    <row r="249" spans="1:7">
      <c r="A249" s="2">
        <v>26</v>
      </c>
      <c r="B249" s="2">
        <v>300</v>
      </c>
      <c r="C249" s="1" t="s">
        <v>231</v>
      </c>
      <c r="D249">
        <v>404551</v>
      </c>
      <c r="E249" s="65">
        <f t="shared" si="9"/>
        <v>59064.445999999996</v>
      </c>
      <c r="F249" s="65">
        <f t="shared" si="10"/>
        <v>143211.054</v>
      </c>
      <c r="G249" s="65">
        <f t="shared" si="11"/>
        <v>202275.5</v>
      </c>
    </row>
    <row r="250" spans="1:7">
      <c r="A250" s="2">
        <v>26</v>
      </c>
      <c r="B250" s="2">
        <v>500</v>
      </c>
      <c r="C250" s="1" t="s">
        <v>356</v>
      </c>
      <c r="D250">
        <v>119744</v>
      </c>
      <c r="E250" s="65">
        <f t="shared" si="9"/>
        <v>17482.624</v>
      </c>
      <c r="F250" s="65">
        <f t="shared" si="10"/>
        <v>42389.375999999997</v>
      </c>
      <c r="G250" s="65">
        <f t="shared" si="11"/>
        <v>59872</v>
      </c>
    </row>
    <row r="251" spans="1:7">
      <c r="A251" s="2">
        <v>26</v>
      </c>
      <c r="B251" s="2">
        <v>600</v>
      </c>
      <c r="C251" s="1" t="s">
        <v>367</v>
      </c>
      <c r="D251">
        <v>188878</v>
      </c>
      <c r="E251" s="65">
        <f t="shared" si="9"/>
        <v>27576.187999999998</v>
      </c>
      <c r="F251" s="65">
        <f t="shared" si="10"/>
        <v>66862.811999999991</v>
      </c>
      <c r="G251" s="65">
        <f t="shared" si="11"/>
        <v>94439</v>
      </c>
    </row>
    <row r="252" spans="1:7">
      <c r="A252" s="2">
        <v>26</v>
      </c>
      <c r="B252" s="2">
        <v>700</v>
      </c>
      <c r="C252" s="1" t="s">
        <v>571</v>
      </c>
      <c r="D252">
        <v>13057</v>
      </c>
      <c r="E252" s="65">
        <f t="shared" si="9"/>
        <v>1906.3219999999999</v>
      </c>
      <c r="F252" s="65">
        <f t="shared" si="10"/>
        <v>4622.1779999999999</v>
      </c>
      <c r="G252" s="65">
        <f t="shared" si="11"/>
        <v>6528.5</v>
      </c>
    </row>
    <row r="253" spans="1:7">
      <c r="A253" s="2">
        <v>26</v>
      </c>
      <c r="B253" s="2">
        <v>800</v>
      </c>
      <c r="C253" s="1" t="s">
        <v>814</v>
      </c>
      <c r="D253">
        <v>33545</v>
      </c>
      <c r="E253" s="65">
        <f t="shared" si="9"/>
        <v>4897.57</v>
      </c>
      <c r="F253" s="65">
        <f t="shared" si="10"/>
        <v>11874.929999999998</v>
      </c>
      <c r="G253" s="65">
        <f t="shared" si="11"/>
        <v>16772.5</v>
      </c>
    </row>
    <row r="254" spans="1:7">
      <c r="A254" s="2">
        <v>27</v>
      </c>
      <c r="B254" s="2">
        <v>100</v>
      </c>
      <c r="C254" s="1" t="s">
        <v>93</v>
      </c>
      <c r="D254">
        <v>1783569</v>
      </c>
      <c r="E254" s="65">
        <f t="shared" si="9"/>
        <v>260401.07399999999</v>
      </c>
      <c r="F254" s="65">
        <f t="shared" si="10"/>
        <v>631383.42599999998</v>
      </c>
      <c r="G254" s="65">
        <f t="shared" si="11"/>
        <v>891784.5</v>
      </c>
    </row>
    <row r="255" spans="1:7">
      <c r="A255" s="2">
        <v>27</v>
      </c>
      <c r="B255" s="2">
        <v>200</v>
      </c>
      <c r="C255" s="1" t="s">
        <v>128</v>
      </c>
      <c r="D255">
        <v>0</v>
      </c>
      <c r="E255" s="65">
        <f t="shared" si="9"/>
        <v>0</v>
      </c>
      <c r="F255" s="65">
        <f t="shared" si="10"/>
        <v>0</v>
      </c>
      <c r="G255" s="65">
        <f t="shared" si="11"/>
        <v>0</v>
      </c>
    </row>
    <row r="256" spans="1:7">
      <c r="A256" s="2">
        <v>27</v>
      </c>
      <c r="B256" s="2">
        <v>300</v>
      </c>
      <c r="C256" s="1" t="s">
        <v>177</v>
      </c>
      <c r="D256">
        <v>1745604</v>
      </c>
      <c r="E256" s="65">
        <f t="shared" si="9"/>
        <v>254858.18399999998</v>
      </c>
      <c r="F256" s="65">
        <f t="shared" si="10"/>
        <v>617943.81599999999</v>
      </c>
      <c r="G256" s="65">
        <f t="shared" si="11"/>
        <v>872802</v>
      </c>
    </row>
    <row r="257" spans="1:7">
      <c r="A257" s="2">
        <v>27</v>
      </c>
      <c r="B257" s="2">
        <v>500</v>
      </c>
      <c r="C257" s="1" t="s">
        <v>190</v>
      </c>
      <c r="D257">
        <v>0</v>
      </c>
      <c r="E257" s="65">
        <f t="shared" si="9"/>
        <v>0</v>
      </c>
      <c r="F257" s="65">
        <f t="shared" si="10"/>
        <v>0</v>
      </c>
      <c r="G257" s="65">
        <f t="shared" si="11"/>
        <v>0</v>
      </c>
    </row>
    <row r="258" spans="1:7">
      <c r="A258" s="2">
        <v>27</v>
      </c>
      <c r="B258" s="2">
        <v>700</v>
      </c>
      <c r="C258" s="1" t="s">
        <v>227</v>
      </c>
      <c r="D258">
        <v>0</v>
      </c>
      <c r="E258" s="65">
        <f t="shared" ref="E258:E321" si="12">D258*0.146</f>
        <v>0</v>
      </c>
      <c r="F258" s="65">
        <f t="shared" ref="F258:F321" si="13">D258*0.354</f>
        <v>0</v>
      </c>
      <c r="G258" s="65">
        <f t="shared" ref="G258:G321" si="14">D258*0.5</f>
        <v>0</v>
      </c>
    </row>
    <row r="259" spans="1:7">
      <c r="A259" s="2">
        <v>27</v>
      </c>
      <c r="B259" s="2">
        <v>900</v>
      </c>
      <c r="C259" s="1" t="s">
        <v>251</v>
      </c>
      <c r="D259">
        <v>0</v>
      </c>
      <c r="E259" s="65">
        <f t="shared" si="12"/>
        <v>0</v>
      </c>
      <c r="F259" s="65">
        <f t="shared" si="13"/>
        <v>0</v>
      </c>
      <c r="G259" s="65">
        <f t="shared" si="14"/>
        <v>0</v>
      </c>
    </row>
    <row r="260" spans="1:7">
      <c r="A260" s="2">
        <v>27</v>
      </c>
      <c r="B260" s="2">
        <v>1100</v>
      </c>
      <c r="C260" s="1" t="s">
        <v>302</v>
      </c>
      <c r="D260">
        <v>0</v>
      </c>
      <c r="E260" s="65">
        <f t="shared" si="12"/>
        <v>0</v>
      </c>
      <c r="F260" s="65">
        <f t="shared" si="13"/>
        <v>0</v>
      </c>
      <c r="G260" s="65">
        <f t="shared" si="14"/>
        <v>0</v>
      </c>
    </row>
    <row r="261" spans="1:7">
      <c r="A261" s="2">
        <v>27</v>
      </c>
      <c r="B261" s="2">
        <v>1400</v>
      </c>
      <c r="C261" s="1" t="s">
        <v>374</v>
      </c>
      <c r="D261">
        <v>556578</v>
      </c>
      <c r="E261" s="65">
        <f t="shared" si="12"/>
        <v>81260.387999999992</v>
      </c>
      <c r="F261" s="65">
        <f t="shared" si="13"/>
        <v>197028.61199999999</v>
      </c>
      <c r="G261" s="65">
        <f t="shared" si="14"/>
        <v>278289</v>
      </c>
    </row>
    <row r="262" spans="1:7">
      <c r="A262" s="2">
        <v>27</v>
      </c>
      <c r="B262" s="2">
        <v>1600</v>
      </c>
      <c r="C262" s="1" t="s">
        <v>464</v>
      </c>
      <c r="D262">
        <v>0</v>
      </c>
      <c r="E262" s="65">
        <f t="shared" si="12"/>
        <v>0</v>
      </c>
      <c r="F262" s="65">
        <f t="shared" si="13"/>
        <v>0</v>
      </c>
      <c r="G262" s="65">
        <f t="shared" si="14"/>
        <v>0</v>
      </c>
    </row>
    <row r="263" spans="1:7">
      <c r="A263" s="2">
        <v>27</v>
      </c>
      <c r="B263" s="2">
        <v>1700</v>
      </c>
      <c r="C263" s="1" t="s">
        <v>468</v>
      </c>
      <c r="D263">
        <v>31460</v>
      </c>
      <c r="E263" s="65">
        <f t="shared" si="12"/>
        <v>4593.16</v>
      </c>
      <c r="F263" s="65">
        <f t="shared" si="13"/>
        <v>11136.84</v>
      </c>
      <c r="G263" s="65">
        <f t="shared" si="14"/>
        <v>15730</v>
      </c>
    </row>
    <row r="264" spans="1:7">
      <c r="A264" s="2">
        <v>27</v>
      </c>
      <c r="B264" s="2">
        <v>1800</v>
      </c>
      <c r="C264" s="1" t="s">
        <v>488</v>
      </c>
      <c r="D264">
        <v>251888</v>
      </c>
      <c r="E264" s="65">
        <f t="shared" si="12"/>
        <v>36775.648000000001</v>
      </c>
      <c r="F264" s="65">
        <f t="shared" si="13"/>
        <v>89168.351999999999</v>
      </c>
      <c r="G264" s="65">
        <f t="shared" si="14"/>
        <v>125944</v>
      </c>
    </row>
    <row r="265" spans="1:7">
      <c r="A265" s="2">
        <v>27</v>
      </c>
      <c r="B265" s="2">
        <v>1900</v>
      </c>
      <c r="C265" s="1" t="s">
        <v>527</v>
      </c>
      <c r="D265">
        <v>0</v>
      </c>
      <c r="E265" s="65">
        <f t="shared" si="12"/>
        <v>0</v>
      </c>
      <c r="F265" s="65">
        <f t="shared" si="13"/>
        <v>0</v>
      </c>
      <c r="G265" s="65">
        <f t="shared" si="14"/>
        <v>0</v>
      </c>
    </row>
    <row r="266" spans="1:7">
      <c r="A266" s="2">
        <v>27</v>
      </c>
      <c r="B266" s="2">
        <v>2100</v>
      </c>
      <c r="C266" s="1" t="s">
        <v>542</v>
      </c>
      <c r="D266">
        <v>378261</v>
      </c>
      <c r="E266" s="65">
        <f t="shared" si="12"/>
        <v>55226.106</v>
      </c>
      <c r="F266" s="65">
        <f t="shared" si="13"/>
        <v>133904.394</v>
      </c>
      <c r="G266" s="65">
        <f t="shared" si="14"/>
        <v>189130.5</v>
      </c>
    </row>
    <row r="267" spans="1:7">
      <c r="A267" s="2">
        <v>27</v>
      </c>
      <c r="B267" s="2">
        <v>2300</v>
      </c>
      <c r="C267" s="1" t="s">
        <v>599</v>
      </c>
      <c r="D267">
        <v>625564</v>
      </c>
      <c r="E267" s="65">
        <f t="shared" si="12"/>
        <v>91332.343999999997</v>
      </c>
      <c r="F267" s="65">
        <f t="shared" si="13"/>
        <v>221449.65599999999</v>
      </c>
      <c r="G267" s="65">
        <f t="shared" si="14"/>
        <v>312782</v>
      </c>
    </row>
    <row r="268" spans="1:7">
      <c r="A268" s="2">
        <v>27</v>
      </c>
      <c r="B268" s="2">
        <v>2500</v>
      </c>
      <c r="C268" s="1" t="s">
        <v>648</v>
      </c>
      <c r="D268">
        <v>2235643</v>
      </c>
      <c r="E268" s="65">
        <f t="shared" si="12"/>
        <v>326403.87799999997</v>
      </c>
      <c r="F268" s="65">
        <f t="shared" si="13"/>
        <v>791417.62199999997</v>
      </c>
      <c r="G268" s="65">
        <f t="shared" si="14"/>
        <v>1117821.5</v>
      </c>
    </row>
    <row r="269" spans="1:7">
      <c r="A269" s="2">
        <v>27</v>
      </c>
      <c r="B269" s="2">
        <v>2600</v>
      </c>
      <c r="C269" s="1" t="s">
        <v>652</v>
      </c>
      <c r="D269">
        <v>1828941</v>
      </c>
      <c r="E269" s="65">
        <f t="shared" si="12"/>
        <v>267025.386</v>
      </c>
      <c r="F269" s="65">
        <f t="shared" si="13"/>
        <v>647445.11399999994</v>
      </c>
      <c r="G269" s="65">
        <f t="shared" si="14"/>
        <v>914470.5</v>
      </c>
    </row>
    <row r="270" spans="1:7">
      <c r="A270" s="2">
        <v>27</v>
      </c>
      <c r="B270" s="2">
        <v>2800</v>
      </c>
      <c r="C270" s="1" t="s">
        <v>657</v>
      </c>
      <c r="D270">
        <v>0</v>
      </c>
      <c r="E270" s="65">
        <f t="shared" si="12"/>
        <v>0</v>
      </c>
      <c r="F270" s="65">
        <f t="shared" si="13"/>
        <v>0</v>
      </c>
      <c r="G270" s="65">
        <f t="shared" si="14"/>
        <v>0</v>
      </c>
    </row>
    <row r="271" spans="1:7">
      <c r="A271" s="2">
        <v>27</v>
      </c>
      <c r="B271" s="2">
        <v>2900</v>
      </c>
      <c r="C271" s="1" t="s">
        <v>678</v>
      </c>
      <c r="D271">
        <v>358768</v>
      </c>
      <c r="E271" s="65">
        <f t="shared" si="12"/>
        <v>52380.127999999997</v>
      </c>
      <c r="F271" s="65">
        <f t="shared" si="13"/>
        <v>127003.87199999999</v>
      </c>
      <c r="G271" s="65">
        <f t="shared" si="14"/>
        <v>179384</v>
      </c>
    </row>
    <row r="272" spans="1:7">
      <c r="A272" s="2">
        <v>27</v>
      </c>
      <c r="B272" s="2">
        <v>3000</v>
      </c>
      <c r="C272" s="1" t="s">
        <v>679</v>
      </c>
      <c r="D272">
        <v>267271</v>
      </c>
      <c r="E272" s="65">
        <f t="shared" si="12"/>
        <v>39021.565999999999</v>
      </c>
      <c r="F272" s="65">
        <f t="shared" si="13"/>
        <v>94613.933999999994</v>
      </c>
      <c r="G272" s="65">
        <f t="shared" si="14"/>
        <v>133635.5</v>
      </c>
    </row>
    <row r="273" spans="1:7">
      <c r="A273" s="2">
        <v>27</v>
      </c>
      <c r="B273" s="2">
        <v>3200</v>
      </c>
      <c r="C273" s="1" t="s">
        <v>712</v>
      </c>
      <c r="D273">
        <v>0</v>
      </c>
      <c r="E273" s="65">
        <f t="shared" si="12"/>
        <v>0</v>
      </c>
      <c r="F273" s="65">
        <f t="shared" si="13"/>
        <v>0</v>
      </c>
      <c r="G273" s="65">
        <f t="shared" si="14"/>
        <v>0</v>
      </c>
    </row>
    <row r="274" spans="1:7">
      <c r="A274" s="2">
        <v>27</v>
      </c>
      <c r="B274" s="2">
        <v>3300</v>
      </c>
      <c r="C274" s="1" t="s">
        <v>759</v>
      </c>
      <c r="D274">
        <v>0</v>
      </c>
      <c r="E274" s="65">
        <f t="shared" si="12"/>
        <v>0</v>
      </c>
      <c r="F274" s="65">
        <f t="shared" si="13"/>
        <v>0</v>
      </c>
      <c r="G274" s="65">
        <f t="shared" si="14"/>
        <v>0</v>
      </c>
    </row>
    <row r="275" spans="1:7">
      <c r="A275" s="2">
        <v>27</v>
      </c>
      <c r="B275" s="2">
        <v>3400</v>
      </c>
      <c r="C275" s="1" t="s">
        <v>811</v>
      </c>
      <c r="D275">
        <v>0</v>
      </c>
      <c r="E275" s="65">
        <f t="shared" si="12"/>
        <v>0</v>
      </c>
      <c r="F275" s="65">
        <f t="shared" si="13"/>
        <v>0</v>
      </c>
      <c r="G275" s="65">
        <f t="shared" si="14"/>
        <v>0</v>
      </c>
    </row>
    <row r="276" spans="1:7">
      <c r="A276" s="2">
        <v>27</v>
      </c>
      <c r="B276" s="2">
        <v>3500</v>
      </c>
      <c r="C276" s="1" t="s">
        <v>505</v>
      </c>
      <c r="D276">
        <v>0</v>
      </c>
      <c r="E276" s="65">
        <f t="shared" si="12"/>
        <v>0</v>
      </c>
      <c r="F276" s="65">
        <f t="shared" si="13"/>
        <v>0</v>
      </c>
      <c r="G276" s="65">
        <f t="shared" si="14"/>
        <v>0</v>
      </c>
    </row>
    <row r="277" spans="1:7">
      <c r="A277" s="2">
        <v>27</v>
      </c>
      <c r="B277" s="2">
        <v>3700</v>
      </c>
      <c r="C277" s="1" t="s">
        <v>841</v>
      </c>
      <c r="D277">
        <v>0</v>
      </c>
      <c r="E277" s="65">
        <f t="shared" si="12"/>
        <v>0</v>
      </c>
      <c r="F277" s="65">
        <f t="shared" si="13"/>
        <v>0</v>
      </c>
      <c r="G277" s="65">
        <f t="shared" si="14"/>
        <v>0</v>
      </c>
    </row>
    <row r="278" spans="1:7">
      <c r="A278" s="2">
        <v>27</v>
      </c>
      <c r="B278" s="2">
        <v>4100</v>
      </c>
      <c r="C278" s="1" t="s">
        <v>76</v>
      </c>
      <c r="D278">
        <v>0</v>
      </c>
      <c r="E278" s="65">
        <f t="shared" si="12"/>
        <v>0</v>
      </c>
      <c r="F278" s="65">
        <f t="shared" si="13"/>
        <v>0</v>
      </c>
      <c r="G278" s="65">
        <f t="shared" si="14"/>
        <v>0</v>
      </c>
    </row>
    <row r="279" spans="1:7">
      <c r="A279" s="2">
        <v>27</v>
      </c>
      <c r="B279" s="2">
        <v>4200</v>
      </c>
      <c r="C279" s="1" t="s">
        <v>557</v>
      </c>
      <c r="D279">
        <v>697864</v>
      </c>
      <c r="E279" s="65">
        <f t="shared" si="12"/>
        <v>101888.144</v>
      </c>
      <c r="F279" s="65">
        <f t="shared" si="13"/>
        <v>247043.856</v>
      </c>
      <c r="G279" s="65">
        <f t="shared" si="14"/>
        <v>348932</v>
      </c>
    </row>
    <row r="280" spans="1:7">
      <c r="A280" s="2">
        <v>27</v>
      </c>
      <c r="B280" s="2">
        <v>4400</v>
      </c>
      <c r="C280" s="1" t="s">
        <v>486</v>
      </c>
      <c r="D280">
        <v>0</v>
      </c>
      <c r="E280" s="65">
        <f t="shared" si="12"/>
        <v>0</v>
      </c>
      <c r="F280" s="65">
        <f t="shared" si="13"/>
        <v>0</v>
      </c>
      <c r="G280" s="65">
        <f t="shared" si="14"/>
        <v>0</v>
      </c>
    </row>
    <row r="281" spans="1:7">
      <c r="A281" s="2">
        <v>27</v>
      </c>
      <c r="B281" s="2">
        <v>4500</v>
      </c>
      <c r="C281" s="1" t="s">
        <v>506</v>
      </c>
      <c r="D281">
        <v>0</v>
      </c>
      <c r="E281" s="65">
        <f t="shared" si="12"/>
        <v>0</v>
      </c>
      <c r="F281" s="65">
        <f t="shared" si="13"/>
        <v>0</v>
      </c>
      <c r="G281" s="65">
        <f t="shared" si="14"/>
        <v>0</v>
      </c>
    </row>
    <row r="282" spans="1:7">
      <c r="A282" s="2">
        <v>27</v>
      </c>
      <c r="B282" s="2">
        <v>4600</v>
      </c>
      <c r="C282" s="1" t="s">
        <v>593</v>
      </c>
      <c r="D282">
        <v>0</v>
      </c>
      <c r="E282" s="65">
        <f t="shared" si="12"/>
        <v>0</v>
      </c>
      <c r="F282" s="65">
        <f t="shared" si="13"/>
        <v>0</v>
      </c>
      <c r="G282" s="65">
        <f t="shared" si="14"/>
        <v>0</v>
      </c>
    </row>
    <row r="283" spans="1:7">
      <c r="A283" s="2">
        <v>27</v>
      </c>
      <c r="B283" s="2">
        <v>4700</v>
      </c>
      <c r="C283" s="1" t="s">
        <v>626</v>
      </c>
      <c r="D283">
        <v>0</v>
      </c>
      <c r="E283" s="65">
        <f t="shared" si="12"/>
        <v>0</v>
      </c>
      <c r="F283" s="65">
        <f t="shared" si="13"/>
        <v>0</v>
      </c>
      <c r="G283" s="65">
        <f t="shared" si="14"/>
        <v>0</v>
      </c>
    </row>
    <row r="284" spans="1:7">
      <c r="A284" s="2">
        <v>27</v>
      </c>
      <c r="B284" s="2">
        <v>4900</v>
      </c>
      <c r="C284" s="1" t="s">
        <v>94</v>
      </c>
      <c r="D284">
        <v>1382080</v>
      </c>
      <c r="E284" s="65">
        <f t="shared" si="12"/>
        <v>201783.67999999999</v>
      </c>
      <c r="F284" s="65">
        <f t="shared" si="13"/>
        <v>489256.31999999995</v>
      </c>
      <c r="G284" s="65">
        <f t="shared" si="14"/>
        <v>691040</v>
      </c>
    </row>
    <row r="285" spans="1:7">
      <c r="A285" s="2">
        <v>27</v>
      </c>
      <c r="B285" s="2">
        <v>5000</v>
      </c>
      <c r="C285" s="1" t="s">
        <v>320</v>
      </c>
      <c r="D285">
        <v>0</v>
      </c>
      <c r="E285" s="65">
        <f t="shared" si="12"/>
        <v>0</v>
      </c>
      <c r="F285" s="65">
        <f t="shared" si="13"/>
        <v>0</v>
      </c>
      <c r="G285" s="65">
        <f t="shared" si="14"/>
        <v>0</v>
      </c>
    </row>
    <row r="286" spans="1:7">
      <c r="A286" s="2">
        <v>27</v>
      </c>
      <c r="B286" s="2">
        <v>5200</v>
      </c>
      <c r="C286" s="1" t="s">
        <v>526</v>
      </c>
      <c r="D286">
        <v>0</v>
      </c>
      <c r="E286" s="65">
        <f t="shared" si="12"/>
        <v>0</v>
      </c>
      <c r="F286" s="65">
        <f t="shared" si="13"/>
        <v>0</v>
      </c>
      <c r="G286" s="65">
        <f t="shared" si="14"/>
        <v>0</v>
      </c>
    </row>
    <row r="287" spans="1:7">
      <c r="A287" s="2">
        <v>27</v>
      </c>
      <c r="B287" s="2">
        <v>5300</v>
      </c>
      <c r="C287" s="1" t="s">
        <v>698</v>
      </c>
      <c r="D287">
        <v>0</v>
      </c>
      <c r="E287" s="65">
        <f t="shared" si="12"/>
        <v>0</v>
      </c>
      <c r="F287" s="65">
        <f t="shared" si="13"/>
        <v>0</v>
      </c>
      <c r="G287" s="65">
        <f t="shared" si="14"/>
        <v>0</v>
      </c>
    </row>
    <row r="288" spans="1:7">
      <c r="A288" s="2">
        <v>27</v>
      </c>
      <c r="B288" s="2">
        <v>5400</v>
      </c>
      <c r="C288" s="1" t="s">
        <v>382</v>
      </c>
      <c r="D288">
        <v>0</v>
      </c>
      <c r="E288" s="65">
        <f t="shared" si="12"/>
        <v>0</v>
      </c>
      <c r="F288" s="65">
        <f t="shared" si="13"/>
        <v>0</v>
      </c>
      <c r="G288" s="65">
        <f t="shared" si="14"/>
        <v>0</v>
      </c>
    </row>
    <row r="289" spans="1:7">
      <c r="A289" s="2">
        <v>27</v>
      </c>
      <c r="B289" s="2">
        <v>5500</v>
      </c>
      <c r="C289" s="1" t="s">
        <v>318</v>
      </c>
      <c r="D289">
        <v>0</v>
      </c>
      <c r="E289" s="65">
        <f t="shared" si="12"/>
        <v>0</v>
      </c>
      <c r="F289" s="65">
        <f t="shared" si="13"/>
        <v>0</v>
      </c>
      <c r="G289" s="65">
        <f t="shared" si="14"/>
        <v>0</v>
      </c>
    </row>
    <row r="290" spans="1:7">
      <c r="A290" s="2">
        <v>27</v>
      </c>
      <c r="B290" s="2">
        <v>5600</v>
      </c>
      <c r="C290" s="1" t="s">
        <v>167</v>
      </c>
      <c r="D290">
        <v>0</v>
      </c>
      <c r="E290" s="65">
        <f t="shared" si="12"/>
        <v>0</v>
      </c>
      <c r="F290" s="65">
        <f t="shared" si="13"/>
        <v>0</v>
      </c>
      <c r="G290" s="65">
        <f t="shared" si="14"/>
        <v>0</v>
      </c>
    </row>
    <row r="291" spans="1:7">
      <c r="A291" s="2">
        <v>27</v>
      </c>
      <c r="B291" s="2">
        <v>5800</v>
      </c>
      <c r="C291" s="1" t="s">
        <v>528</v>
      </c>
      <c r="D291">
        <v>0</v>
      </c>
      <c r="E291" s="65">
        <f t="shared" si="12"/>
        <v>0</v>
      </c>
      <c r="F291" s="65">
        <f t="shared" si="13"/>
        <v>0</v>
      </c>
      <c r="G291" s="65">
        <f t="shared" si="14"/>
        <v>0</v>
      </c>
    </row>
    <row r="292" spans="1:7">
      <c r="A292" s="2">
        <v>27</v>
      </c>
      <c r="B292" s="2">
        <v>6000</v>
      </c>
      <c r="C292" s="1" t="s">
        <v>224</v>
      </c>
      <c r="D292">
        <v>0</v>
      </c>
      <c r="E292" s="65">
        <f t="shared" si="12"/>
        <v>0</v>
      </c>
      <c r="F292" s="65">
        <f t="shared" si="13"/>
        <v>0</v>
      </c>
      <c r="G292" s="65">
        <f t="shared" si="14"/>
        <v>0</v>
      </c>
    </row>
    <row r="293" spans="1:7">
      <c r="A293" s="2">
        <v>27</v>
      </c>
      <c r="B293" s="2">
        <v>6600</v>
      </c>
      <c r="C293" s="1" t="s">
        <v>189</v>
      </c>
      <c r="D293">
        <v>0</v>
      </c>
      <c r="E293" s="65">
        <f t="shared" si="12"/>
        <v>0</v>
      </c>
      <c r="F293" s="65">
        <f t="shared" si="13"/>
        <v>0</v>
      </c>
      <c r="G293" s="65">
        <f t="shared" si="14"/>
        <v>0</v>
      </c>
    </row>
    <row r="294" spans="1:7">
      <c r="A294" s="2">
        <v>27</v>
      </c>
      <c r="B294" s="2">
        <v>8800</v>
      </c>
      <c r="C294" s="1" t="s">
        <v>521</v>
      </c>
      <c r="D294">
        <v>79349086</v>
      </c>
      <c r="E294" s="65">
        <f t="shared" si="12"/>
        <v>11584966.556</v>
      </c>
      <c r="F294" s="65">
        <f t="shared" si="13"/>
        <v>28089576.443999998</v>
      </c>
      <c r="G294" s="65">
        <f t="shared" si="14"/>
        <v>39674543</v>
      </c>
    </row>
    <row r="295" spans="1:7">
      <c r="A295" s="2">
        <v>27</v>
      </c>
      <c r="B295" s="2">
        <v>9100</v>
      </c>
      <c r="C295" s="1" t="s">
        <v>677</v>
      </c>
      <c r="D295">
        <v>553865</v>
      </c>
      <c r="E295" s="65">
        <f t="shared" si="12"/>
        <v>80864.289999999994</v>
      </c>
      <c r="F295" s="65">
        <f t="shared" si="13"/>
        <v>196068.21</v>
      </c>
      <c r="G295" s="65">
        <f t="shared" si="14"/>
        <v>276932.5</v>
      </c>
    </row>
    <row r="296" spans="1:7">
      <c r="A296" s="2">
        <v>28</v>
      </c>
      <c r="B296" s="2">
        <v>100</v>
      </c>
      <c r="C296" s="1" t="s">
        <v>101</v>
      </c>
      <c r="D296">
        <v>68543</v>
      </c>
      <c r="E296" s="65">
        <f t="shared" si="12"/>
        <v>10007.278</v>
      </c>
      <c r="F296" s="65">
        <f t="shared" si="13"/>
        <v>24264.221999999998</v>
      </c>
      <c r="G296" s="65">
        <f t="shared" si="14"/>
        <v>34271.5</v>
      </c>
    </row>
    <row r="297" spans="1:7">
      <c r="A297" s="2">
        <v>28</v>
      </c>
      <c r="B297" s="2">
        <v>200</v>
      </c>
      <c r="C297" s="1" t="s">
        <v>112</v>
      </c>
      <c r="D297">
        <v>985690</v>
      </c>
      <c r="E297" s="65">
        <f t="shared" si="12"/>
        <v>143910.74</v>
      </c>
      <c r="F297" s="65">
        <f t="shared" si="13"/>
        <v>348934.26</v>
      </c>
      <c r="G297" s="65">
        <f t="shared" si="14"/>
        <v>492845</v>
      </c>
    </row>
    <row r="298" spans="1:7">
      <c r="A298" s="2">
        <v>28</v>
      </c>
      <c r="B298" s="2">
        <v>300</v>
      </c>
      <c r="C298" s="1" t="s">
        <v>229</v>
      </c>
      <c r="D298">
        <v>39949</v>
      </c>
      <c r="E298" s="65">
        <f t="shared" si="12"/>
        <v>5832.5540000000001</v>
      </c>
      <c r="F298" s="65">
        <f t="shared" si="13"/>
        <v>14141.946</v>
      </c>
      <c r="G298" s="65">
        <f t="shared" si="14"/>
        <v>19974.5</v>
      </c>
    </row>
    <row r="299" spans="1:7">
      <c r="A299" s="2">
        <v>28</v>
      </c>
      <c r="B299" s="2">
        <v>500</v>
      </c>
      <c r="C299" s="1" t="s">
        <v>368</v>
      </c>
      <c r="D299">
        <v>172812</v>
      </c>
      <c r="E299" s="65">
        <f t="shared" si="12"/>
        <v>25230.552</v>
      </c>
      <c r="F299" s="65">
        <f t="shared" si="13"/>
        <v>61175.447999999997</v>
      </c>
      <c r="G299" s="65">
        <f t="shared" si="14"/>
        <v>86406</v>
      </c>
    </row>
    <row r="300" spans="1:7">
      <c r="A300" s="2">
        <v>28</v>
      </c>
      <c r="B300" s="2">
        <v>600</v>
      </c>
      <c r="C300" s="1" t="s">
        <v>375</v>
      </c>
      <c r="D300">
        <v>362373</v>
      </c>
      <c r="E300" s="65">
        <f t="shared" si="12"/>
        <v>52906.457999999999</v>
      </c>
      <c r="F300" s="65">
        <f t="shared" si="13"/>
        <v>128280.04199999999</v>
      </c>
      <c r="G300" s="65">
        <f t="shared" si="14"/>
        <v>181186.5</v>
      </c>
    </row>
    <row r="301" spans="1:7">
      <c r="A301" s="2">
        <v>28</v>
      </c>
      <c r="B301" s="2">
        <v>1000</v>
      </c>
      <c r="C301" s="1" t="s">
        <v>709</v>
      </c>
      <c r="D301">
        <v>430457</v>
      </c>
      <c r="E301" s="65">
        <f t="shared" si="12"/>
        <v>62846.721999999994</v>
      </c>
      <c r="F301" s="65">
        <f t="shared" si="13"/>
        <v>152381.77799999999</v>
      </c>
      <c r="G301" s="65">
        <f t="shared" si="14"/>
        <v>215228.5</v>
      </c>
    </row>
    <row r="302" spans="1:7">
      <c r="A302" s="2">
        <v>28</v>
      </c>
      <c r="B302" s="2">
        <v>9000</v>
      </c>
      <c r="C302" s="1" t="s">
        <v>419</v>
      </c>
      <c r="D302">
        <v>571000</v>
      </c>
      <c r="E302" s="65">
        <f t="shared" si="12"/>
        <v>83366</v>
      </c>
      <c r="F302" s="65">
        <f t="shared" si="13"/>
        <v>202134</v>
      </c>
      <c r="G302" s="65">
        <f t="shared" si="14"/>
        <v>285500</v>
      </c>
    </row>
    <row r="303" spans="1:7">
      <c r="A303" s="2">
        <v>29</v>
      </c>
      <c r="B303" s="2">
        <v>100</v>
      </c>
      <c r="C303" s="1" t="s">
        <v>5</v>
      </c>
      <c r="D303">
        <v>73519</v>
      </c>
      <c r="E303" s="65">
        <f t="shared" si="12"/>
        <v>10733.773999999999</v>
      </c>
      <c r="F303" s="65">
        <f t="shared" si="13"/>
        <v>26025.725999999999</v>
      </c>
      <c r="G303" s="65">
        <f t="shared" si="14"/>
        <v>36759.5</v>
      </c>
    </row>
    <row r="304" spans="1:7">
      <c r="A304" s="2">
        <v>29</v>
      </c>
      <c r="B304" s="2">
        <v>1100</v>
      </c>
      <c r="C304" s="1" t="s">
        <v>440</v>
      </c>
      <c r="D304">
        <v>9117</v>
      </c>
      <c r="E304" s="65">
        <f t="shared" si="12"/>
        <v>1331.0819999999999</v>
      </c>
      <c r="F304" s="65">
        <f t="shared" si="13"/>
        <v>3227.4179999999997</v>
      </c>
      <c r="G304" s="65">
        <f t="shared" si="14"/>
        <v>4558.5</v>
      </c>
    </row>
    <row r="305" spans="1:7">
      <c r="A305" s="2">
        <v>29</v>
      </c>
      <c r="B305" s="2">
        <v>1200</v>
      </c>
      <c r="C305" s="1" t="s">
        <v>553</v>
      </c>
      <c r="D305">
        <v>59034</v>
      </c>
      <c r="E305" s="65">
        <f t="shared" si="12"/>
        <v>8618.9639999999999</v>
      </c>
      <c r="F305" s="65">
        <f t="shared" si="13"/>
        <v>20898.036</v>
      </c>
      <c r="G305" s="65">
        <f t="shared" si="14"/>
        <v>29517</v>
      </c>
    </row>
    <row r="306" spans="1:7">
      <c r="A306" s="2">
        <v>29</v>
      </c>
      <c r="B306" s="2">
        <v>1300</v>
      </c>
      <c r="C306" s="1" t="s">
        <v>605</v>
      </c>
      <c r="D306">
        <v>496388</v>
      </c>
      <c r="E306" s="65">
        <f t="shared" si="12"/>
        <v>72472.648000000001</v>
      </c>
      <c r="F306" s="65">
        <f t="shared" si="13"/>
        <v>175721.35199999998</v>
      </c>
      <c r="G306" s="65">
        <f t="shared" si="14"/>
        <v>248194</v>
      </c>
    </row>
    <row r="307" spans="1:7">
      <c r="A307" s="2">
        <v>30</v>
      </c>
      <c r="B307" s="2">
        <v>200</v>
      </c>
      <c r="C307" s="1" t="s">
        <v>115</v>
      </c>
      <c r="D307">
        <v>806834</v>
      </c>
      <c r="E307" s="65">
        <f t="shared" si="12"/>
        <v>117797.764</v>
      </c>
      <c r="F307" s="65">
        <f t="shared" si="13"/>
        <v>285619.23599999998</v>
      </c>
      <c r="G307" s="65">
        <f t="shared" si="14"/>
        <v>403417</v>
      </c>
    </row>
    <row r="308" spans="1:7">
      <c r="A308" s="2">
        <v>30</v>
      </c>
      <c r="B308" s="2">
        <v>500</v>
      </c>
      <c r="C308" s="1" t="s">
        <v>388</v>
      </c>
      <c r="D308">
        <v>635435</v>
      </c>
      <c r="E308" s="65">
        <f t="shared" si="12"/>
        <v>92773.51</v>
      </c>
      <c r="F308" s="65">
        <f t="shared" si="13"/>
        <v>224943.99</v>
      </c>
      <c r="G308" s="65">
        <f t="shared" si="14"/>
        <v>317717.5</v>
      </c>
    </row>
    <row r="309" spans="1:7">
      <c r="A309" s="2">
        <v>30</v>
      </c>
      <c r="B309" s="2">
        <v>6000</v>
      </c>
      <c r="C309" s="1" t="s">
        <v>85</v>
      </c>
      <c r="D309">
        <v>583369</v>
      </c>
      <c r="E309" s="65">
        <f t="shared" si="12"/>
        <v>85171.873999999996</v>
      </c>
      <c r="F309" s="65">
        <f t="shared" si="13"/>
        <v>206512.62599999999</v>
      </c>
      <c r="G309" s="65">
        <f t="shared" si="14"/>
        <v>291684.5</v>
      </c>
    </row>
    <row r="310" spans="1:7">
      <c r="A310" s="2">
        <v>31</v>
      </c>
      <c r="B310" s="2">
        <v>400</v>
      </c>
      <c r="C310" s="1" t="s">
        <v>66</v>
      </c>
      <c r="D310">
        <v>100661</v>
      </c>
      <c r="E310" s="65">
        <f t="shared" si="12"/>
        <v>14696.505999999999</v>
      </c>
      <c r="F310" s="65">
        <f t="shared" si="13"/>
        <v>35633.993999999999</v>
      </c>
      <c r="G310" s="65">
        <f t="shared" si="14"/>
        <v>50330.5</v>
      </c>
    </row>
    <row r="311" spans="1:7">
      <c r="A311" s="2">
        <v>31</v>
      </c>
      <c r="B311" s="2">
        <v>600</v>
      </c>
      <c r="C311" s="1" t="s">
        <v>81</v>
      </c>
      <c r="D311">
        <v>285274</v>
      </c>
      <c r="E311" s="65">
        <f t="shared" si="12"/>
        <v>41650.004000000001</v>
      </c>
      <c r="F311" s="65">
        <f t="shared" si="13"/>
        <v>100986.996</v>
      </c>
      <c r="G311" s="65">
        <f t="shared" si="14"/>
        <v>142637</v>
      </c>
    </row>
    <row r="312" spans="1:7">
      <c r="A312" s="2">
        <v>31</v>
      </c>
      <c r="B312" s="2">
        <v>800</v>
      </c>
      <c r="C312" s="1" t="s">
        <v>114</v>
      </c>
      <c r="D312">
        <v>115342</v>
      </c>
      <c r="E312" s="65">
        <f t="shared" si="12"/>
        <v>16839.932000000001</v>
      </c>
      <c r="F312" s="65">
        <f t="shared" si="13"/>
        <v>40831.067999999999</v>
      </c>
      <c r="G312" s="65">
        <f t="shared" si="14"/>
        <v>57671</v>
      </c>
    </row>
    <row r="313" spans="1:7">
      <c r="A313" s="2">
        <v>31</v>
      </c>
      <c r="B313" s="2">
        <v>900</v>
      </c>
      <c r="C313" s="1" t="s">
        <v>155</v>
      </c>
      <c r="D313">
        <v>0</v>
      </c>
      <c r="E313" s="65">
        <f t="shared" si="12"/>
        <v>0</v>
      </c>
      <c r="F313" s="65">
        <f t="shared" si="13"/>
        <v>0</v>
      </c>
      <c r="G313" s="65">
        <f t="shared" si="14"/>
        <v>0</v>
      </c>
    </row>
    <row r="314" spans="1:7">
      <c r="A314" s="2">
        <v>31</v>
      </c>
      <c r="B314" s="2">
        <v>1000</v>
      </c>
      <c r="C314" s="1" t="s">
        <v>158</v>
      </c>
      <c r="D314">
        <v>411388</v>
      </c>
      <c r="E314" s="65">
        <f t="shared" si="12"/>
        <v>60062.647999999994</v>
      </c>
      <c r="F314" s="65">
        <f t="shared" si="13"/>
        <v>145631.35199999998</v>
      </c>
      <c r="G314" s="65">
        <f t="shared" si="14"/>
        <v>205694</v>
      </c>
    </row>
    <row r="315" spans="1:7">
      <c r="A315" s="2">
        <v>31</v>
      </c>
      <c r="B315" s="2">
        <v>1300</v>
      </c>
      <c r="C315" s="1" t="s">
        <v>192</v>
      </c>
      <c r="D315">
        <v>295625</v>
      </c>
      <c r="E315" s="65">
        <f t="shared" si="12"/>
        <v>43161.25</v>
      </c>
      <c r="F315" s="65">
        <f t="shared" si="13"/>
        <v>104651.25</v>
      </c>
      <c r="G315" s="65">
        <f t="shared" si="14"/>
        <v>147812.5</v>
      </c>
    </row>
    <row r="316" spans="1:7">
      <c r="A316" s="2">
        <v>31</v>
      </c>
      <c r="B316" s="2">
        <v>1400</v>
      </c>
      <c r="C316" s="1" t="s">
        <v>228</v>
      </c>
      <c r="D316">
        <v>15047</v>
      </c>
      <c r="E316" s="65">
        <f t="shared" si="12"/>
        <v>2196.8620000000001</v>
      </c>
      <c r="F316" s="65">
        <f t="shared" si="13"/>
        <v>5326.6379999999999</v>
      </c>
      <c r="G316" s="65">
        <f t="shared" si="14"/>
        <v>7523.5</v>
      </c>
    </row>
    <row r="317" spans="1:7">
      <c r="A317" s="2">
        <v>31</v>
      </c>
      <c r="B317" s="2">
        <v>1600</v>
      </c>
      <c r="C317" s="1" t="s">
        <v>312</v>
      </c>
      <c r="D317">
        <v>1432525</v>
      </c>
      <c r="E317" s="65">
        <f t="shared" si="12"/>
        <v>209148.65</v>
      </c>
      <c r="F317" s="65">
        <f t="shared" si="13"/>
        <v>507113.85</v>
      </c>
      <c r="G317" s="65">
        <f t="shared" si="14"/>
        <v>716262.5</v>
      </c>
    </row>
    <row r="318" spans="1:7">
      <c r="A318" s="2">
        <v>31</v>
      </c>
      <c r="B318" s="2">
        <v>2000</v>
      </c>
      <c r="C318" s="1" t="s">
        <v>402</v>
      </c>
      <c r="D318">
        <v>391702</v>
      </c>
      <c r="E318" s="65">
        <f t="shared" si="12"/>
        <v>57188.491999999998</v>
      </c>
      <c r="F318" s="65">
        <f t="shared" si="13"/>
        <v>138662.508</v>
      </c>
      <c r="G318" s="65">
        <f t="shared" si="14"/>
        <v>195851</v>
      </c>
    </row>
    <row r="319" spans="1:7">
      <c r="A319" s="2">
        <v>31</v>
      </c>
      <c r="B319" s="2">
        <v>2100</v>
      </c>
      <c r="C319" s="1" t="s">
        <v>441</v>
      </c>
      <c r="D319">
        <v>66431</v>
      </c>
      <c r="E319" s="65">
        <f t="shared" si="12"/>
        <v>9698.9259999999995</v>
      </c>
      <c r="F319" s="65">
        <f t="shared" si="13"/>
        <v>23516.574000000001</v>
      </c>
      <c r="G319" s="65">
        <f t="shared" si="14"/>
        <v>33215.5</v>
      </c>
    </row>
    <row r="320" spans="1:7">
      <c r="A320" s="2">
        <v>31</v>
      </c>
      <c r="B320" s="2">
        <v>2300</v>
      </c>
      <c r="C320" s="1" t="s">
        <v>492</v>
      </c>
      <c r="D320">
        <v>250368</v>
      </c>
      <c r="E320" s="65">
        <f t="shared" si="12"/>
        <v>36553.727999999996</v>
      </c>
      <c r="F320" s="65">
        <f t="shared" si="13"/>
        <v>88630.271999999997</v>
      </c>
      <c r="G320" s="65">
        <f t="shared" si="14"/>
        <v>125184</v>
      </c>
    </row>
    <row r="321" spans="1:7">
      <c r="A321" s="2">
        <v>31</v>
      </c>
      <c r="B321" s="2">
        <v>2600</v>
      </c>
      <c r="C321" s="1" t="s">
        <v>549</v>
      </c>
      <c r="D321">
        <v>364029</v>
      </c>
      <c r="E321" s="65">
        <f t="shared" si="12"/>
        <v>53148.233999999997</v>
      </c>
      <c r="F321" s="65">
        <f t="shared" si="13"/>
        <v>128866.26599999999</v>
      </c>
      <c r="G321" s="65">
        <f t="shared" si="14"/>
        <v>182014.5</v>
      </c>
    </row>
    <row r="322" spans="1:7">
      <c r="A322" s="2">
        <v>31</v>
      </c>
      <c r="B322" s="2">
        <v>3200</v>
      </c>
      <c r="C322" s="1" t="s">
        <v>715</v>
      </c>
      <c r="D322">
        <v>11425</v>
      </c>
      <c r="E322" s="65">
        <f t="shared" ref="E322:E385" si="15">D322*0.146</f>
        <v>1668.05</v>
      </c>
      <c r="F322" s="65">
        <f t="shared" ref="F322:F385" si="16">D322*0.354</f>
        <v>4044.45</v>
      </c>
      <c r="G322" s="65">
        <f t="shared" ref="G322:G385" si="17">D322*0.5</f>
        <v>5712.5</v>
      </c>
    </row>
    <row r="323" spans="1:7">
      <c r="A323" s="2">
        <v>31</v>
      </c>
      <c r="B323" s="2">
        <v>3500</v>
      </c>
      <c r="C323" s="1" t="s">
        <v>751</v>
      </c>
      <c r="D323">
        <v>105789</v>
      </c>
      <c r="E323" s="65">
        <f t="shared" si="15"/>
        <v>15445.194</v>
      </c>
      <c r="F323" s="65">
        <f t="shared" si="16"/>
        <v>37449.305999999997</v>
      </c>
      <c r="G323" s="65">
        <f t="shared" si="17"/>
        <v>52894.5</v>
      </c>
    </row>
    <row r="324" spans="1:7">
      <c r="A324" s="2">
        <v>31</v>
      </c>
      <c r="B324" s="2">
        <v>3700</v>
      </c>
      <c r="C324" s="1" t="s">
        <v>801</v>
      </c>
      <c r="D324">
        <v>14264</v>
      </c>
      <c r="E324" s="65">
        <f t="shared" si="15"/>
        <v>2082.5439999999999</v>
      </c>
      <c r="F324" s="65">
        <f t="shared" si="16"/>
        <v>5049.4560000000001</v>
      </c>
      <c r="G324" s="65">
        <f t="shared" si="17"/>
        <v>7132</v>
      </c>
    </row>
    <row r="325" spans="1:7">
      <c r="A325" s="2">
        <v>31</v>
      </c>
      <c r="B325" s="2">
        <v>4000</v>
      </c>
      <c r="C325" s="1" t="s">
        <v>848</v>
      </c>
      <c r="D325">
        <v>4464</v>
      </c>
      <c r="E325" s="65">
        <f t="shared" si="15"/>
        <v>651.74399999999991</v>
      </c>
      <c r="F325" s="65">
        <f t="shared" si="16"/>
        <v>1580.2559999999999</v>
      </c>
      <c r="G325" s="65">
        <f t="shared" si="17"/>
        <v>2232</v>
      </c>
    </row>
    <row r="326" spans="1:7">
      <c r="A326" s="2">
        <v>32</v>
      </c>
      <c r="B326" s="2">
        <v>100</v>
      </c>
      <c r="C326" s="1" t="s">
        <v>13</v>
      </c>
      <c r="D326">
        <v>36266</v>
      </c>
      <c r="E326" s="65">
        <f t="shared" si="15"/>
        <v>5294.8359999999993</v>
      </c>
      <c r="F326" s="65">
        <f t="shared" si="16"/>
        <v>12838.163999999999</v>
      </c>
      <c r="G326" s="65">
        <f t="shared" si="17"/>
        <v>18133</v>
      </c>
    </row>
    <row r="327" spans="1:7">
      <c r="A327" s="2">
        <v>32</v>
      </c>
      <c r="B327" s="2">
        <v>200</v>
      </c>
      <c r="C327" s="1" t="s">
        <v>358</v>
      </c>
      <c r="D327">
        <v>290489</v>
      </c>
      <c r="E327" s="65">
        <f t="shared" si="15"/>
        <v>42411.394</v>
      </c>
      <c r="F327" s="65">
        <f t="shared" si="16"/>
        <v>102833.106</v>
      </c>
      <c r="G327" s="65">
        <f t="shared" si="17"/>
        <v>145244.5</v>
      </c>
    </row>
    <row r="328" spans="1:7">
      <c r="A328" s="2">
        <v>32</v>
      </c>
      <c r="B328" s="2">
        <v>300</v>
      </c>
      <c r="C328" s="1" t="s">
        <v>391</v>
      </c>
      <c r="D328">
        <v>1365642</v>
      </c>
      <c r="E328" s="65">
        <f t="shared" si="15"/>
        <v>199383.73199999999</v>
      </c>
      <c r="F328" s="65">
        <f t="shared" si="16"/>
        <v>483437.26799999998</v>
      </c>
      <c r="G328" s="65">
        <f t="shared" si="17"/>
        <v>682821</v>
      </c>
    </row>
    <row r="329" spans="1:7">
      <c r="A329" s="2">
        <v>32</v>
      </c>
      <c r="B329" s="2">
        <v>400</v>
      </c>
      <c r="C329" s="1" t="s">
        <v>432</v>
      </c>
      <c r="D329">
        <v>665335</v>
      </c>
      <c r="E329" s="65">
        <f t="shared" si="15"/>
        <v>97138.909999999989</v>
      </c>
      <c r="F329" s="65">
        <f t="shared" si="16"/>
        <v>235528.59</v>
      </c>
      <c r="G329" s="65">
        <f t="shared" si="17"/>
        <v>332667.5</v>
      </c>
    </row>
    <row r="330" spans="1:7">
      <c r="A330" s="2">
        <v>32</v>
      </c>
      <c r="B330" s="2">
        <v>500</v>
      </c>
      <c r="C330" s="1" t="s">
        <v>588</v>
      </c>
      <c r="D330">
        <v>53032</v>
      </c>
      <c r="E330" s="65">
        <f t="shared" si="15"/>
        <v>7742.6719999999996</v>
      </c>
      <c r="F330" s="65">
        <f t="shared" si="16"/>
        <v>18773.327999999998</v>
      </c>
      <c r="G330" s="65">
        <f t="shared" si="17"/>
        <v>26516</v>
      </c>
    </row>
    <row r="331" spans="1:7">
      <c r="A331" s="2">
        <v>32</v>
      </c>
      <c r="B331" s="2">
        <v>600</v>
      </c>
      <c r="C331" s="1" t="s">
        <v>823</v>
      </c>
      <c r="D331">
        <v>13076</v>
      </c>
      <c r="E331" s="65">
        <f t="shared" si="15"/>
        <v>1909.0959999999998</v>
      </c>
      <c r="F331" s="65">
        <f t="shared" si="16"/>
        <v>4628.9039999999995</v>
      </c>
      <c r="G331" s="65">
        <f t="shared" si="17"/>
        <v>6538</v>
      </c>
    </row>
    <row r="332" spans="1:7">
      <c r="A332" s="2">
        <v>33</v>
      </c>
      <c r="B332" s="2">
        <v>100</v>
      </c>
      <c r="C332" s="1" t="s">
        <v>315</v>
      </c>
      <c r="D332">
        <v>22846</v>
      </c>
      <c r="E332" s="65">
        <f t="shared" si="15"/>
        <v>3335.5159999999996</v>
      </c>
      <c r="F332" s="65">
        <f t="shared" si="16"/>
        <v>8087.4839999999995</v>
      </c>
      <c r="G332" s="65">
        <f t="shared" si="17"/>
        <v>11423</v>
      </c>
    </row>
    <row r="333" spans="1:7">
      <c r="A333" s="2">
        <v>33</v>
      </c>
      <c r="B333" s="2">
        <v>200</v>
      </c>
      <c r="C333" s="1" t="s">
        <v>536</v>
      </c>
      <c r="D333">
        <v>928643</v>
      </c>
      <c r="E333" s="65">
        <f t="shared" si="15"/>
        <v>135581.878</v>
      </c>
      <c r="F333" s="65">
        <f t="shared" si="16"/>
        <v>328739.62199999997</v>
      </c>
      <c r="G333" s="65">
        <f t="shared" si="17"/>
        <v>464321.5</v>
      </c>
    </row>
    <row r="334" spans="1:7">
      <c r="A334" s="2">
        <v>33</v>
      </c>
      <c r="B334" s="2">
        <v>300</v>
      </c>
      <c r="C334" s="1" t="s">
        <v>587</v>
      </c>
      <c r="D334">
        <v>114514</v>
      </c>
      <c r="E334" s="65">
        <f t="shared" si="15"/>
        <v>16719.043999999998</v>
      </c>
      <c r="F334" s="65">
        <f t="shared" si="16"/>
        <v>40537.955999999998</v>
      </c>
      <c r="G334" s="65">
        <f t="shared" si="17"/>
        <v>57257</v>
      </c>
    </row>
    <row r="335" spans="1:7">
      <c r="A335" s="2">
        <v>33</v>
      </c>
      <c r="B335" s="2">
        <v>400</v>
      </c>
      <c r="C335" s="1" t="s">
        <v>633</v>
      </c>
      <c r="D335">
        <v>20681</v>
      </c>
      <c r="E335" s="65">
        <f t="shared" si="15"/>
        <v>3019.4259999999999</v>
      </c>
      <c r="F335" s="65">
        <f t="shared" si="16"/>
        <v>7321.0739999999996</v>
      </c>
      <c r="G335" s="65">
        <f t="shared" si="17"/>
        <v>10340.5</v>
      </c>
    </row>
    <row r="336" spans="1:7">
      <c r="A336" s="2">
        <v>34</v>
      </c>
      <c r="B336" s="2">
        <v>100</v>
      </c>
      <c r="C336" s="1" t="s">
        <v>28</v>
      </c>
      <c r="D336">
        <v>313037</v>
      </c>
      <c r="E336" s="65">
        <f t="shared" si="15"/>
        <v>45703.401999999995</v>
      </c>
      <c r="F336" s="65">
        <f t="shared" si="16"/>
        <v>110815.098</v>
      </c>
      <c r="G336" s="65">
        <f t="shared" si="17"/>
        <v>156518.5</v>
      </c>
    </row>
    <row r="337" spans="1:7">
      <c r="A337" s="2">
        <v>34</v>
      </c>
      <c r="B337" s="2">
        <v>200</v>
      </c>
      <c r="C337" s="1" t="s">
        <v>74</v>
      </c>
      <c r="D337">
        <v>19558</v>
      </c>
      <c r="E337" s="65">
        <f t="shared" si="15"/>
        <v>2855.4679999999998</v>
      </c>
      <c r="F337" s="65">
        <f t="shared" si="16"/>
        <v>6923.5319999999992</v>
      </c>
      <c r="G337" s="65">
        <f t="shared" si="17"/>
        <v>9779</v>
      </c>
    </row>
    <row r="338" spans="1:7">
      <c r="A338" s="2">
        <v>34</v>
      </c>
      <c r="B338" s="2">
        <v>400</v>
      </c>
      <c r="C338" s="1" t="s">
        <v>398</v>
      </c>
      <c r="D338">
        <v>122545</v>
      </c>
      <c r="E338" s="65">
        <f t="shared" si="15"/>
        <v>17891.57</v>
      </c>
      <c r="F338" s="65">
        <f t="shared" si="16"/>
        <v>43380.93</v>
      </c>
      <c r="G338" s="65">
        <f t="shared" si="17"/>
        <v>61272.5</v>
      </c>
    </row>
    <row r="339" spans="1:7">
      <c r="A339" s="2">
        <v>34</v>
      </c>
      <c r="B339" s="2">
        <v>500</v>
      </c>
      <c r="C339" s="1" t="s">
        <v>427</v>
      </c>
      <c r="D339">
        <v>42830</v>
      </c>
      <c r="E339" s="65">
        <f t="shared" si="15"/>
        <v>6253.1799999999994</v>
      </c>
      <c r="F339" s="65">
        <f t="shared" si="16"/>
        <v>15161.82</v>
      </c>
      <c r="G339" s="65">
        <f t="shared" si="17"/>
        <v>21415</v>
      </c>
    </row>
    <row r="340" spans="1:7">
      <c r="A340" s="2">
        <v>34</v>
      </c>
      <c r="B340" s="2">
        <v>600</v>
      </c>
      <c r="C340" s="1" t="s">
        <v>558</v>
      </c>
      <c r="D340">
        <v>326976</v>
      </c>
      <c r="E340" s="65">
        <f t="shared" si="15"/>
        <v>47738.495999999999</v>
      </c>
      <c r="F340" s="65">
        <f t="shared" si="16"/>
        <v>115749.504</v>
      </c>
      <c r="G340" s="65">
        <f t="shared" si="17"/>
        <v>163488</v>
      </c>
    </row>
    <row r="341" spans="1:7">
      <c r="A341" s="2">
        <v>34</v>
      </c>
      <c r="B341" s="2">
        <v>700</v>
      </c>
      <c r="C341" s="1" t="s">
        <v>611</v>
      </c>
      <c r="D341">
        <v>138840</v>
      </c>
      <c r="E341" s="65">
        <f t="shared" si="15"/>
        <v>20270.64</v>
      </c>
      <c r="F341" s="65">
        <f t="shared" si="16"/>
        <v>49149.36</v>
      </c>
      <c r="G341" s="65">
        <f t="shared" si="17"/>
        <v>69420</v>
      </c>
    </row>
    <row r="342" spans="1:7">
      <c r="A342" s="2">
        <v>34</v>
      </c>
      <c r="B342" s="2">
        <v>800</v>
      </c>
      <c r="C342" s="1" t="s">
        <v>630</v>
      </c>
      <c r="D342">
        <v>95760</v>
      </c>
      <c r="E342" s="65">
        <f t="shared" si="15"/>
        <v>13980.96</v>
      </c>
      <c r="F342" s="65">
        <f t="shared" si="16"/>
        <v>33899.040000000001</v>
      </c>
      <c r="G342" s="65">
        <f t="shared" si="17"/>
        <v>47880</v>
      </c>
    </row>
    <row r="343" spans="1:7">
      <c r="A343" s="2">
        <v>34</v>
      </c>
      <c r="B343" s="2">
        <v>900</v>
      </c>
      <c r="C343" s="1" t="s">
        <v>639</v>
      </c>
      <c r="D343">
        <v>247329</v>
      </c>
      <c r="E343" s="65">
        <f t="shared" si="15"/>
        <v>36110.034</v>
      </c>
      <c r="F343" s="65">
        <f t="shared" si="16"/>
        <v>87554.466</v>
      </c>
      <c r="G343" s="65">
        <f t="shared" si="17"/>
        <v>123664.5</v>
      </c>
    </row>
    <row r="344" spans="1:7">
      <c r="A344" s="2">
        <v>34</v>
      </c>
      <c r="B344" s="2">
        <v>1000</v>
      </c>
      <c r="C344" s="1" t="s">
        <v>643</v>
      </c>
      <c r="D344">
        <v>1082</v>
      </c>
      <c r="E344" s="65">
        <f t="shared" si="15"/>
        <v>157.97199999999998</v>
      </c>
      <c r="F344" s="65">
        <f t="shared" si="16"/>
        <v>383.02799999999996</v>
      </c>
      <c r="G344" s="65">
        <f t="shared" si="17"/>
        <v>541</v>
      </c>
    </row>
    <row r="345" spans="1:7">
      <c r="A345" s="2">
        <v>34</v>
      </c>
      <c r="B345" s="2">
        <v>1200</v>
      </c>
      <c r="C345" s="1" t="s">
        <v>708</v>
      </c>
      <c r="D345">
        <v>37849</v>
      </c>
      <c r="E345" s="65">
        <f t="shared" si="15"/>
        <v>5525.9539999999997</v>
      </c>
      <c r="F345" s="65">
        <f t="shared" si="16"/>
        <v>13398.545999999998</v>
      </c>
      <c r="G345" s="65">
        <f t="shared" si="17"/>
        <v>18924.5</v>
      </c>
    </row>
    <row r="346" spans="1:7">
      <c r="A346" s="2">
        <v>34</v>
      </c>
      <c r="B346" s="2">
        <v>1300</v>
      </c>
      <c r="C346" s="1" t="s">
        <v>748</v>
      </c>
      <c r="D346">
        <v>24461</v>
      </c>
      <c r="E346" s="65">
        <f t="shared" si="15"/>
        <v>3571.3059999999996</v>
      </c>
      <c r="F346" s="65">
        <f t="shared" si="16"/>
        <v>8659.1939999999995</v>
      </c>
      <c r="G346" s="65">
        <f t="shared" si="17"/>
        <v>12230.5</v>
      </c>
    </row>
    <row r="347" spans="1:7">
      <c r="A347" s="2">
        <v>34</v>
      </c>
      <c r="B347" s="2">
        <v>1500</v>
      </c>
      <c r="C347" s="1" t="s">
        <v>826</v>
      </c>
      <c r="D347">
        <v>4623250</v>
      </c>
      <c r="E347" s="65">
        <f t="shared" si="15"/>
        <v>674994.5</v>
      </c>
      <c r="F347" s="65">
        <f t="shared" si="16"/>
        <v>1636630.5</v>
      </c>
      <c r="G347" s="65">
        <f t="shared" si="17"/>
        <v>2311625</v>
      </c>
    </row>
    <row r="348" spans="1:7">
      <c r="A348" s="2">
        <v>35</v>
      </c>
      <c r="B348" s="2">
        <v>100</v>
      </c>
      <c r="C348" s="1" t="s">
        <v>422</v>
      </c>
      <c r="D348">
        <v>75921</v>
      </c>
      <c r="E348" s="65">
        <f t="shared" si="15"/>
        <v>11084.465999999999</v>
      </c>
      <c r="F348" s="65">
        <f t="shared" si="16"/>
        <v>26876.034</v>
      </c>
      <c r="G348" s="65">
        <f t="shared" si="17"/>
        <v>37960.5</v>
      </c>
    </row>
    <row r="349" spans="1:7">
      <c r="A349" s="2">
        <v>35</v>
      </c>
      <c r="B349" s="2">
        <v>200</v>
      </c>
      <c r="C349" s="1" t="s">
        <v>206</v>
      </c>
      <c r="D349">
        <v>4604</v>
      </c>
      <c r="E349" s="65">
        <f t="shared" si="15"/>
        <v>672.18399999999997</v>
      </c>
      <c r="F349" s="65">
        <f t="shared" si="16"/>
        <v>1629.8159999999998</v>
      </c>
      <c r="G349" s="65">
        <f t="shared" si="17"/>
        <v>2302</v>
      </c>
    </row>
    <row r="350" spans="1:7">
      <c r="A350" s="2">
        <v>35</v>
      </c>
      <c r="B350" s="2">
        <v>300</v>
      </c>
      <c r="C350" s="1" t="s">
        <v>327</v>
      </c>
      <c r="D350">
        <v>396576</v>
      </c>
      <c r="E350" s="65">
        <f t="shared" si="15"/>
        <v>57900.095999999998</v>
      </c>
      <c r="F350" s="65">
        <f t="shared" si="16"/>
        <v>140387.90399999998</v>
      </c>
      <c r="G350" s="65">
        <f t="shared" si="17"/>
        <v>198288</v>
      </c>
    </row>
    <row r="351" spans="1:7">
      <c r="A351" s="2">
        <v>35</v>
      </c>
      <c r="B351" s="2">
        <v>400</v>
      </c>
      <c r="C351" s="1" t="s">
        <v>328</v>
      </c>
      <c r="D351">
        <v>13026</v>
      </c>
      <c r="E351" s="65">
        <f t="shared" si="15"/>
        <v>1901.7959999999998</v>
      </c>
      <c r="F351" s="65">
        <f t="shared" si="16"/>
        <v>4611.2039999999997</v>
      </c>
      <c r="G351" s="65">
        <f t="shared" si="17"/>
        <v>6513</v>
      </c>
    </row>
    <row r="352" spans="1:7">
      <c r="A352" s="2">
        <v>35</v>
      </c>
      <c r="B352" s="2">
        <v>500</v>
      </c>
      <c r="C352" s="1" t="s">
        <v>379</v>
      </c>
      <c r="D352">
        <v>12100</v>
      </c>
      <c r="E352" s="65">
        <f t="shared" si="15"/>
        <v>1766.6</v>
      </c>
      <c r="F352" s="65">
        <f t="shared" si="16"/>
        <v>4283.3999999999996</v>
      </c>
      <c r="G352" s="65">
        <f t="shared" si="17"/>
        <v>6050</v>
      </c>
    </row>
    <row r="353" spans="1:7">
      <c r="A353" s="2">
        <v>35</v>
      </c>
      <c r="B353" s="2">
        <v>600</v>
      </c>
      <c r="C353" s="1" t="s">
        <v>399</v>
      </c>
      <c r="D353">
        <v>272080</v>
      </c>
      <c r="E353" s="65">
        <f t="shared" si="15"/>
        <v>39723.68</v>
      </c>
      <c r="F353" s="65">
        <f t="shared" si="16"/>
        <v>96316.319999999992</v>
      </c>
      <c r="G353" s="65">
        <f t="shared" si="17"/>
        <v>136040</v>
      </c>
    </row>
    <row r="354" spans="1:7">
      <c r="A354" s="2">
        <v>35</v>
      </c>
      <c r="B354" s="2">
        <v>700</v>
      </c>
      <c r="C354" s="1" t="s">
        <v>405</v>
      </c>
      <c r="D354">
        <v>59637</v>
      </c>
      <c r="E354" s="65">
        <f t="shared" si="15"/>
        <v>8707.0019999999986</v>
      </c>
      <c r="F354" s="65">
        <f t="shared" si="16"/>
        <v>21111.498</v>
      </c>
      <c r="G354" s="65">
        <f t="shared" si="17"/>
        <v>29818.5</v>
      </c>
    </row>
    <row r="355" spans="1:7">
      <c r="A355" s="2">
        <v>35</v>
      </c>
      <c r="B355" s="2">
        <v>800</v>
      </c>
      <c r="C355" s="1" t="s">
        <v>437</v>
      </c>
      <c r="D355">
        <v>91678</v>
      </c>
      <c r="E355" s="65">
        <f t="shared" si="15"/>
        <v>13384.987999999999</v>
      </c>
      <c r="F355" s="65">
        <f t="shared" si="16"/>
        <v>32454.011999999999</v>
      </c>
      <c r="G355" s="65">
        <f t="shared" si="17"/>
        <v>45839</v>
      </c>
    </row>
    <row r="356" spans="1:7">
      <c r="A356" s="2">
        <v>35</v>
      </c>
      <c r="B356" s="2">
        <v>1400</v>
      </c>
      <c r="C356" s="1" t="s">
        <v>734</v>
      </c>
      <c r="D356">
        <v>18334</v>
      </c>
      <c r="E356" s="65">
        <f t="shared" si="15"/>
        <v>2676.7639999999997</v>
      </c>
      <c r="F356" s="65">
        <f t="shared" si="16"/>
        <v>6490.2359999999999</v>
      </c>
      <c r="G356" s="65">
        <f t="shared" si="17"/>
        <v>9167</v>
      </c>
    </row>
    <row r="357" spans="1:7">
      <c r="A357" s="2">
        <v>36</v>
      </c>
      <c r="B357" s="2">
        <v>100</v>
      </c>
      <c r="C357" s="1" t="s">
        <v>63</v>
      </c>
      <c r="D357">
        <v>71891</v>
      </c>
      <c r="E357" s="65">
        <f t="shared" si="15"/>
        <v>10496.085999999999</v>
      </c>
      <c r="F357" s="65">
        <f t="shared" si="16"/>
        <v>25449.413999999997</v>
      </c>
      <c r="G357" s="65">
        <f t="shared" si="17"/>
        <v>35945.5</v>
      </c>
    </row>
    <row r="358" spans="1:7">
      <c r="A358" s="2">
        <v>36</v>
      </c>
      <c r="B358" s="2">
        <v>1100</v>
      </c>
      <c r="C358" s="1" t="s">
        <v>383</v>
      </c>
      <c r="D358">
        <v>4129956</v>
      </c>
      <c r="E358" s="65">
        <f t="shared" si="15"/>
        <v>602973.576</v>
      </c>
      <c r="F358" s="65">
        <f t="shared" si="16"/>
        <v>1462004.4239999999</v>
      </c>
      <c r="G358" s="65">
        <f t="shared" si="17"/>
        <v>2064978</v>
      </c>
    </row>
    <row r="359" spans="1:7">
      <c r="A359" s="2">
        <v>36</v>
      </c>
      <c r="B359" s="2">
        <v>1300</v>
      </c>
      <c r="C359" s="1" t="s">
        <v>462</v>
      </c>
      <c r="D359">
        <v>240550</v>
      </c>
      <c r="E359" s="65">
        <f t="shared" si="15"/>
        <v>35120.299999999996</v>
      </c>
      <c r="F359" s="65">
        <f t="shared" si="16"/>
        <v>85154.7</v>
      </c>
      <c r="G359" s="65">
        <f t="shared" si="17"/>
        <v>120275</v>
      </c>
    </row>
    <row r="360" spans="1:7">
      <c r="A360" s="2">
        <v>36</v>
      </c>
      <c r="B360" s="2">
        <v>1800</v>
      </c>
      <c r="C360" s="1" t="s">
        <v>529</v>
      </c>
      <c r="D360">
        <v>9296</v>
      </c>
      <c r="E360" s="65">
        <f t="shared" si="15"/>
        <v>1357.2159999999999</v>
      </c>
      <c r="F360" s="65">
        <f t="shared" si="16"/>
        <v>3290.7839999999997</v>
      </c>
      <c r="G360" s="65">
        <f t="shared" si="17"/>
        <v>4648</v>
      </c>
    </row>
    <row r="361" spans="1:7">
      <c r="A361" s="2">
        <v>36</v>
      </c>
      <c r="B361" s="2">
        <v>1900</v>
      </c>
      <c r="C361" s="1" t="s">
        <v>577</v>
      </c>
      <c r="D361">
        <v>57222</v>
      </c>
      <c r="E361" s="65">
        <f t="shared" si="15"/>
        <v>8354.4120000000003</v>
      </c>
      <c r="F361" s="65">
        <f t="shared" si="16"/>
        <v>20256.588</v>
      </c>
      <c r="G361" s="65">
        <f t="shared" si="17"/>
        <v>28611</v>
      </c>
    </row>
    <row r="362" spans="1:7">
      <c r="A362" s="2">
        <v>36</v>
      </c>
      <c r="B362" s="2">
        <v>2000</v>
      </c>
      <c r="C362" s="1" t="s">
        <v>638</v>
      </c>
      <c r="D362">
        <v>50308</v>
      </c>
      <c r="E362" s="65">
        <f t="shared" si="15"/>
        <v>7344.9679999999998</v>
      </c>
      <c r="F362" s="65">
        <f t="shared" si="16"/>
        <v>17809.031999999999</v>
      </c>
      <c r="G362" s="65">
        <f t="shared" si="17"/>
        <v>25154</v>
      </c>
    </row>
    <row r="363" spans="1:7">
      <c r="A363" s="2">
        <v>37</v>
      </c>
      <c r="B363" s="2">
        <v>100</v>
      </c>
      <c r="C363" s="1" t="s">
        <v>55</v>
      </c>
      <c r="D363">
        <v>53237</v>
      </c>
      <c r="E363" s="65">
        <f t="shared" si="15"/>
        <v>7772.6019999999999</v>
      </c>
      <c r="F363" s="65">
        <f t="shared" si="16"/>
        <v>18845.897999999997</v>
      </c>
      <c r="G363" s="65">
        <f t="shared" si="17"/>
        <v>26618.5</v>
      </c>
    </row>
    <row r="364" spans="1:7">
      <c r="A364" s="2">
        <v>37</v>
      </c>
      <c r="B364" s="2">
        <v>200</v>
      </c>
      <c r="C364" s="1" t="s">
        <v>84</v>
      </c>
      <c r="D364">
        <v>57596</v>
      </c>
      <c r="E364" s="65">
        <f t="shared" si="15"/>
        <v>8409.0159999999996</v>
      </c>
      <c r="F364" s="65">
        <f t="shared" si="16"/>
        <v>20388.984</v>
      </c>
      <c r="G364" s="65">
        <f t="shared" si="17"/>
        <v>28798</v>
      </c>
    </row>
    <row r="365" spans="1:7">
      <c r="A365" s="2">
        <v>37</v>
      </c>
      <c r="B365" s="2">
        <v>300</v>
      </c>
      <c r="C365" s="1" t="s">
        <v>188</v>
      </c>
      <c r="D365">
        <v>587473</v>
      </c>
      <c r="E365" s="65">
        <f t="shared" si="15"/>
        <v>85771.05799999999</v>
      </c>
      <c r="F365" s="65">
        <f t="shared" si="16"/>
        <v>207965.44199999998</v>
      </c>
      <c r="G365" s="65">
        <f t="shared" si="17"/>
        <v>293736.5</v>
      </c>
    </row>
    <row r="366" spans="1:7">
      <c r="A366" s="2">
        <v>37</v>
      </c>
      <c r="B366" s="2">
        <v>400</v>
      </c>
      <c r="C366" s="1" t="s">
        <v>469</v>
      </c>
      <c r="D366">
        <v>6933</v>
      </c>
      <c r="E366" s="65">
        <f t="shared" si="15"/>
        <v>1012.218</v>
      </c>
      <c r="F366" s="65">
        <f t="shared" si="16"/>
        <v>2454.2819999999997</v>
      </c>
      <c r="G366" s="65">
        <f t="shared" si="17"/>
        <v>3466.5</v>
      </c>
    </row>
    <row r="367" spans="1:7">
      <c r="A367" s="2">
        <v>37</v>
      </c>
      <c r="B367" s="2">
        <v>500</v>
      </c>
      <c r="C367" s="1" t="s">
        <v>477</v>
      </c>
      <c r="D367">
        <v>746981</v>
      </c>
      <c r="E367" s="65">
        <f t="shared" si="15"/>
        <v>109059.226</v>
      </c>
      <c r="F367" s="65">
        <f t="shared" si="16"/>
        <v>264431.27399999998</v>
      </c>
      <c r="G367" s="65">
        <f t="shared" si="17"/>
        <v>373490.5</v>
      </c>
    </row>
    <row r="368" spans="1:7">
      <c r="A368" s="2">
        <v>37</v>
      </c>
      <c r="B368" s="2">
        <v>600</v>
      </c>
      <c r="C368" s="1" t="s">
        <v>493</v>
      </c>
      <c r="D368">
        <v>52420</v>
      </c>
      <c r="E368" s="65">
        <f t="shared" si="15"/>
        <v>7653.32</v>
      </c>
      <c r="F368" s="65">
        <f t="shared" si="16"/>
        <v>18556.68</v>
      </c>
      <c r="G368" s="65">
        <f t="shared" si="17"/>
        <v>26210</v>
      </c>
    </row>
    <row r="369" spans="1:7">
      <c r="A369" s="2">
        <v>37</v>
      </c>
      <c r="B369" s="2">
        <v>700</v>
      </c>
      <c r="C369" s="1" t="s">
        <v>550</v>
      </c>
      <c r="D369">
        <v>14368</v>
      </c>
      <c r="E369" s="65">
        <f t="shared" si="15"/>
        <v>2097.7280000000001</v>
      </c>
      <c r="F369" s="65">
        <f t="shared" si="16"/>
        <v>5086.2719999999999</v>
      </c>
      <c r="G369" s="65">
        <f t="shared" si="17"/>
        <v>7184</v>
      </c>
    </row>
    <row r="370" spans="1:7">
      <c r="A370" s="2">
        <v>38</v>
      </c>
      <c r="B370" s="2">
        <v>100</v>
      </c>
      <c r="C370" s="1" t="s">
        <v>48</v>
      </c>
      <c r="D370">
        <v>3380</v>
      </c>
      <c r="E370" s="65">
        <f t="shared" si="15"/>
        <v>493.47999999999996</v>
      </c>
      <c r="F370" s="65">
        <f t="shared" si="16"/>
        <v>1196.52</v>
      </c>
      <c r="G370" s="65">
        <f t="shared" si="17"/>
        <v>1690</v>
      </c>
    </row>
    <row r="371" spans="1:7">
      <c r="A371" s="2">
        <v>38</v>
      </c>
      <c r="B371" s="2">
        <v>900</v>
      </c>
      <c r="C371" s="1" t="s">
        <v>770</v>
      </c>
      <c r="D371">
        <v>1610067</v>
      </c>
      <c r="E371" s="65">
        <f t="shared" si="15"/>
        <v>235069.78199999998</v>
      </c>
      <c r="F371" s="65">
        <f t="shared" si="16"/>
        <v>569963.71799999999</v>
      </c>
      <c r="G371" s="65">
        <f t="shared" si="17"/>
        <v>805033.5</v>
      </c>
    </row>
    <row r="372" spans="1:7">
      <c r="A372" s="2">
        <v>38</v>
      </c>
      <c r="B372" s="2">
        <v>1000</v>
      </c>
      <c r="C372" s="1" t="s">
        <v>699</v>
      </c>
      <c r="D372">
        <v>522808</v>
      </c>
      <c r="E372" s="65">
        <f t="shared" si="15"/>
        <v>76329.967999999993</v>
      </c>
      <c r="F372" s="65">
        <f t="shared" si="16"/>
        <v>185074.03199999998</v>
      </c>
      <c r="G372" s="65">
        <f t="shared" si="17"/>
        <v>261404</v>
      </c>
    </row>
    <row r="373" spans="1:7">
      <c r="A373" s="2">
        <v>39</v>
      </c>
      <c r="B373" s="2">
        <v>100</v>
      </c>
      <c r="C373" s="1" t="s">
        <v>44</v>
      </c>
      <c r="D373">
        <v>306050</v>
      </c>
      <c r="E373" s="65">
        <f t="shared" si="15"/>
        <v>44683.299999999996</v>
      </c>
      <c r="F373" s="65">
        <f t="shared" si="16"/>
        <v>108341.7</v>
      </c>
      <c r="G373" s="65">
        <f t="shared" si="17"/>
        <v>153025</v>
      </c>
    </row>
    <row r="374" spans="1:7">
      <c r="A374" s="2">
        <v>39</v>
      </c>
      <c r="B374" s="2">
        <v>1200</v>
      </c>
      <c r="C374" s="1" t="s">
        <v>825</v>
      </c>
      <c r="D374">
        <v>45032</v>
      </c>
      <c r="E374" s="65">
        <f t="shared" si="15"/>
        <v>6574.6719999999996</v>
      </c>
      <c r="F374" s="65">
        <f t="shared" si="16"/>
        <v>15941.328</v>
      </c>
      <c r="G374" s="65">
        <f t="shared" si="17"/>
        <v>22516</v>
      </c>
    </row>
    <row r="375" spans="1:7">
      <c r="A375" s="2">
        <v>40</v>
      </c>
      <c r="B375" s="2">
        <v>100</v>
      </c>
      <c r="C375" s="1" t="s">
        <v>147</v>
      </c>
      <c r="D375">
        <v>169087</v>
      </c>
      <c r="E375" s="65">
        <f t="shared" si="15"/>
        <v>24686.701999999997</v>
      </c>
      <c r="F375" s="65">
        <f t="shared" si="16"/>
        <v>59856.797999999995</v>
      </c>
      <c r="G375" s="65">
        <f t="shared" si="17"/>
        <v>84543.5</v>
      </c>
    </row>
    <row r="376" spans="1:7">
      <c r="A376" s="2">
        <v>40</v>
      </c>
      <c r="B376" s="2">
        <v>300</v>
      </c>
      <c r="C376" s="1" t="s">
        <v>350</v>
      </c>
      <c r="D376">
        <v>505</v>
      </c>
      <c r="E376" s="65">
        <f t="shared" si="15"/>
        <v>73.72999999999999</v>
      </c>
      <c r="F376" s="65">
        <f t="shared" si="16"/>
        <v>178.76999999999998</v>
      </c>
      <c r="G376" s="65">
        <f t="shared" si="17"/>
        <v>252.5</v>
      </c>
    </row>
    <row r="377" spans="1:7">
      <c r="A377" s="2">
        <v>40</v>
      </c>
      <c r="B377" s="2">
        <v>400</v>
      </c>
      <c r="C377" s="1" t="s">
        <v>400</v>
      </c>
      <c r="D377">
        <v>177496</v>
      </c>
      <c r="E377" s="65">
        <f t="shared" si="15"/>
        <v>25914.415999999997</v>
      </c>
      <c r="F377" s="65">
        <f t="shared" si="16"/>
        <v>62833.583999999995</v>
      </c>
      <c r="G377" s="65">
        <f t="shared" si="17"/>
        <v>88748</v>
      </c>
    </row>
    <row r="378" spans="1:7">
      <c r="A378" s="2">
        <v>40</v>
      </c>
      <c r="B378" s="2">
        <v>500</v>
      </c>
      <c r="C378" s="1" t="s">
        <v>414</v>
      </c>
      <c r="D378">
        <v>31982</v>
      </c>
      <c r="E378" s="65">
        <f t="shared" si="15"/>
        <v>4669.3719999999994</v>
      </c>
      <c r="F378" s="65">
        <f t="shared" si="16"/>
        <v>11321.627999999999</v>
      </c>
      <c r="G378" s="65">
        <f t="shared" si="17"/>
        <v>15991</v>
      </c>
    </row>
    <row r="379" spans="1:7">
      <c r="A379" s="2">
        <v>40</v>
      </c>
      <c r="B379" s="2">
        <v>600</v>
      </c>
      <c r="C379" s="1" t="s">
        <v>445</v>
      </c>
      <c r="D379">
        <v>812158</v>
      </c>
      <c r="E379" s="65">
        <f t="shared" si="15"/>
        <v>118575.068</v>
      </c>
      <c r="F379" s="65">
        <f t="shared" si="16"/>
        <v>287503.93199999997</v>
      </c>
      <c r="G379" s="65">
        <f t="shared" si="17"/>
        <v>406079</v>
      </c>
    </row>
    <row r="380" spans="1:7">
      <c r="A380" s="2">
        <v>40</v>
      </c>
      <c r="B380" s="2">
        <v>700</v>
      </c>
      <c r="C380" s="1" t="s">
        <v>451</v>
      </c>
      <c r="D380">
        <v>977470</v>
      </c>
      <c r="E380" s="65">
        <f t="shared" si="15"/>
        <v>142710.62</v>
      </c>
      <c r="F380" s="65">
        <f t="shared" si="16"/>
        <v>346024.38</v>
      </c>
      <c r="G380" s="65">
        <f t="shared" si="17"/>
        <v>488735</v>
      </c>
    </row>
    <row r="381" spans="1:7">
      <c r="A381" s="2">
        <v>40</v>
      </c>
      <c r="B381" s="2">
        <v>800</v>
      </c>
      <c r="C381" s="1" t="s">
        <v>531</v>
      </c>
      <c r="D381">
        <v>792838</v>
      </c>
      <c r="E381" s="65">
        <f t="shared" si="15"/>
        <v>115754.348</v>
      </c>
      <c r="F381" s="65">
        <f t="shared" si="16"/>
        <v>280664.652</v>
      </c>
      <c r="G381" s="65">
        <f t="shared" si="17"/>
        <v>396419</v>
      </c>
    </row>
    <row r="382" spans="1:7">
      <c r="A382" s="2">
        <v>40</v>
      </c>
      <c r="B382" s="2">
        <v>1100</v>
      </c>
      <c r="C382" s="1" t="s">
        <v>806</v>
      </c>
      <c r="D382">
        <v>493667</v>
      </c>
      <c r="E382" s="65">
        <f t="shared" si="15"/>
        <v>72075.381999999998</v>
      </c>
      <c r="F382" s="65">
        <f t="shared" si="16"/>
        <v>174758.11799999999</v>
      </c>
      <c r="G382" s="65">
        <f t="shared" si="17"/>
        <v>246833.5</v>
      </c>
    </row>
    <row r="383" spans="1:7">
      <c r="A383" s="2">
        <v>40</v>
      </c>
      <c r="B383" s="2">
        <v>6800</v>
      </c>
      <c r="C383" s="1" t="s">
        <v>243</v>
      </c>
      <c r="D383">
        <v>12338</v>
      </c>
      <c r="E383" s="65">
        <f t="shared" si="15"/>
        <v>1801.348</v>
      </c>
      <c r="F383" s="65">
        <f t="shared" si="16"/>
        <v>4367.652</v>
      </c>
      <c r="G383" s="65">
        <f t="shared" si="17"/>
        <v>6169</v>
      </c>
    </row>
    <row r="384" spans="1:7">
      <c r="A384" s="2">
        <v>41</v>
      </c>
      <c r="B384" s="2">
        <v>100</v>
      </c>
      <c r="C384" s="1" t="s">
        <v>22</v>
      </c>
      <c r="D384">
        <v>22649</v>
      </c>
      <c r="E384" s="65">
        <f t="shared" si="15"/>
        <v>3306.7539999999999</v>
      </c>
      <c r="F384" s="65">
        <f t="shared" si="16"/>
        <v>8017.7459999999992</v>
      </c>
      <c r="G384" s="65">
        <f t="shared" si="17"/>
        <v>11324.5</v>
      </c>
    </row>
    <row r="385" spans="1:7">
      <c r="A385" s="2">
        <v>41</v>
      </c>
      <c r="B385" s="2">
        <v>200</v>
      </c>
      <c r="C385" s="1" t="s">
        <v>352</v>
      </c>
      <c r="D385">
        <v>253103</v>
      </c>
      <c r="E385" s="65">
        <f t="shared" si="15"/>
        <v>36953.038</v>
      </c>
      <c r="F385" s="65">
        <f t="shared" si="16"/>
        <v>89598.462</v>
      </c>
      <c r="G385" s="65">
        <f t="shared" si="17"/>
        <v>126551.5</v>
      </c>
    </row>
    <row r="386" spans="1:7">
      <c r="A386" s="2">
        <v>41</v>
      </c>
      <c r="B386" s="2">
        <v>300</v>
      </c>
      <c r="C386" s="1" t="s">
        <v>390</v>
      </c>
      <c r="D386">
        <v>217922</v>
      </c>
      <c r="E386" s="65">
        <f t="shared" ref="E386:E449" si="18">D386*0.146</f>
        <v>31816.611999999997</v>
      </c>
      <c r="F386" s="65">
        <f t="shared" ref="F386:F449" si="19">D386*0.354</f>
        <v>77144.387999999992</v>
      </c>
      <c r="G386" s="65">
        <f t="shared" ref="G386:G449" si="20">D386*0.5</f>
        <v>108961</v>
      </c>
    </row>
    <row r="387" spans="1:7">
      <c r="A387" s="2">
        <v>41</v>
      </c>
      <c r="B387" s="2">
        <v>400</v>
      </c>
      <c r="C387" s="1" t="s">
        <v>421</v>
      </c>
      <c r="D387">
        <v>234392</v>
      </c>
      <c r="E387" s="65">
        <f t="shared" si="18"/>
        <v>34221.231999999996</v>
      </c>
      <c r="F387" s="65">
        <f t="shared" si="19"/>
        <v>82974.767999999996</v>
      </c>
      <c r="G387" s="65">
        <f t="shared" si="20"/>
        <v>117196</v>
      </c>
    </row>
    <row r="388" spans="1:7">
      <c r="A388" s="2">
        <v>41</v>
      </c>
      <c r="B388" s="2">
        <v>500</v>
      </c>
      <c r="C388" s="1" t="s">
        <v>771</v>
      </c>
      <c r="D388">
        <v>434955</v>
      </c>
      <c r="E388" s="65">
        <f t="shared" si="18"/>
        <v>63503.429999999993</v>
      </c>
      <c r="F388" s="65">
        <f t="shared" si="19"/>
        <v>153974.06999999998</v>
      </c>
      <c r="G388" s="65">
        <f t="shared" si="20"/>
        <v>217477.5</v>
      </c>
    </row>
    <row r="389" spans="1:7">
      <c r="A389" s="2">
        <v>42</v>
      </c>
      <c r="B389" s="2">
        <v>200</v>
      </c>
      <c r="C389" s="1" t="s">
        <v>38</v>
      </c>
      <c r="D389">
        <v>226917</v>
      </c>
      <c r="E389" s="65">
        <f t="shared" si="18"/>
        <v>33129.881999999998</v>
      </c>
      <c r="F389" s="65">
        <f t="shared" si="19"/>
        <v>80328.618000000002</v>
      </c>
      <c r="G389" s="65">
        <f t="shared" si="20"/>
        <v>113458.5</v>
      </c>
    </row>
    <row r="390" spans="1:7">
      <c r="A390" s="2">
        <v>42</v>
      </c>
      <c r="B390" s="2">
        <v>400</v>
      </c>
      <c r="C390" s="1" t="s">
        <v>171</v>
      </c>
      <c r="D390">
        <v>308302</v>
      </c>
      <c r="E390" s="65">
        <f t="shared" si="18"/>
        <v>45012.091999999997</v>
      </c>
      <c r="F390" s="65">
        <f t="shared" si="19"/>
        <v>109138.908</v>
      </c>
      <c r="G390" s="65">
        <f t="shared" si="20"/>
        <v>154151</v>
      </c>
    </row>
    <row r="391" spans="1:7">
      <c r="A391" s="2">
        <v>42</v>
      </c>
      <c r="B391" s="2">
        <v>500</v>
      </c>
      <c r="C391" s="1" t="s">
        <v>268</v>
      </c>
      <c r="D391">
        <v>9857</v>
      </c>
      <c r="E391" s="65">
        <f t="shared" si="18"/>
        <v>1439.1219999999998</v>
      </c>
      <c r="F391" s="65">
        <f t="shared" si="19"/>
        <v>3489.3779999999997</v>
      </c>
      <c r="G391" s="65">
        <f t="shared" si="20"/>
        <v>4928.5</v>
      </c>
    </row>
    <row r="392" spans="1:7">
      <c r="A392" s="2">
        <v>42</v>
      </c>
      <c r="B392" s="2">
        <v>600</v>
      </c>
      <c r="C392" s="1" t="s">
        <v>287</v>
      </c>
      <c r="D392">
        <v>38144</v>
      </c>
      <c r="E392" s="65">
        <f t="shared" si="18"/>
        <v>5569.0239999999994</v>
      </c>
      <c r="F392" s="65">
        <f t="shared" si="19"/>
        <v>13502.975999999999</v>
      </c>
      <c r="G392" s="65">
        <f t="shared" si="20"/>
        <v>19072</v>
      </c>
    </row>
    <row r="393" spans="1:7">
      <c r="A393" s="2">
        <v>42</v>
      </c>
      <c r="B393" s="2">
        <v>700</v>
      </c>
      <c r="C393" s="1" t="s">
        <v>294</v>
      </c>
      <c r="D393">
        <v>96627</v>
      </c>
      <c r="E393" s="65">
        <f t="shared" si="18"/>
        <v>14107.541999999999</v>
      </c>
      <c r="F393" s="65">
        <f t="shared" si="19"/>
        <v>34205.957999999999</v>
      </c>
      <c r="G393" s="65">
        <f t="shared" si="20"/>
        <v>48313.5</v>
      </c>
    </row>
    <row r="394" spans="1:7">
      <c r="A394" s="2">
        <v>42</v>
      </c>
      <c r="B394" s="2">
        <v>900</v>
      </c>
      <c r="C394" s="1" t="s">
        <v>474</v>
      </c>
      <c r="D394">
        <v>76761</v>
      </c>
      <c r="E394" s="65">
        <f t="shared" si="18"/>
        <v>11207.106</v>
      </c>
      <c r="F394" s="65">
        <f t="shared" si="19"/>
        <v>27173.394</v>
      </c>
      <c r="G394" s="65">
        <f t="shared" si="20"/>
        <v>38380.5</v>
      </c>
    </row>
    <row r="395" spans="1:7">
      <c r="A395" s="2">
        <v>42</v>
      </c>
      <c r="B395" s="2">
        <v>1000</v>
      </c>
      <c r="C395" s="1" t="s">
        <v>495</v>
      </c>
      <c r="D395">
        <v>2475243</v>
      </c>
      <c r="E395" s="65">
        <f t="shared" si="18"/>
        <v>361385.478</v>
      </c>
      <c r="F395" s="65">
        <f t="shared" si="19"/>
        <v>876236.022</v>
      </c>
      <c r="G395" s="65">
        <f t="shared" si="20"/>
        <v>1237621.5</v>
      </c>
    </row>
    <row r="396" spans="1:7">
      <c r="A396" s="2">
        <v>42</v>
      </c>
      <c r="B396" s="2">
        <v>1100</v>
      </c>
      <c r="C396" s="1" t="s">
        <v>523</v>
      </c>
      <c r="D396">
        <v>479473</v>
      </c>
      <c r="E396" s="65">
        <f t="shared" si="18"/>
        <v>70003.05799999999</v>
      </c>
      <c r="F396" s="65">
        <f t="shared" si="19"/>
        <v>169733.44199999998</v>
      </c>
      <c r="G396" s="65">
        <f t="shared" si="20"/>
        <v>239736.5</v>
      </c>
    </row>
    <row r="397" spans="1:7">
      <c r="A397" s="2">
        <v>42</v>
      </c>
      <c r="B397" s="2">
        <v>1200</v>
      </c>
      <c r="C397" s="1" t="s">
        <v>672</v>
      </c>
      <c r="D397">
        <v>90265</v>
      </c>
      <c r="E397" s="65">
        <f t="shared" si="18"/>
        <v>13178.689999999999</v>
      </c>
      <c r="F397" s="65">
        <f t="shared" si="19"/>
        <v>31953.809999999998</v>
      </c>
      <c r="G397" s="65">
        <f t="shared" si="20"/>
        <v>45132.5</v>
      </c>
    </row>
    <row r="398" spans="1:7">
      <c r="A398" s="2">
        <v>42</v>
      </c>
      <c r="B398" s="2">
        <v>1300</v>
      </c>
      <c r="C398" s="1" t="s">
        <v>754</v>
      </c>
      <c r="D398">
        <v>36480</v>
      </c>
      <c r="E398" s="65">
        <f t="shared" si="18"/>
        <v>5326.08</v>
      </c>
      <c r="F398" s="65">
        <f t="shared" si="19"/>
        <v>12913.92</v>
      </c>
      <c r="G398" s="65">
        <f t="shared" si="20"/>
        <v>18240</v>
      </c>
    </row>
    <row r="399" spans="1:7">
      <c r="A399" s="2">
        <v>42</v>
      </c>
      <c r="B399" s="2">
        <v>1400</v>
      </c>
      <c r="C399" s="1" t="s">
        <v>761</v>
      </c>
      <c r="D399">
        <v>928429</v>
      </c>
      <c r="E399" s="65">
        <f t="shared" si="18"/>
        <v>135550.63399999999</v>
      </c>
      <c r="F399" s="65">
        <f t="shared" si="19"/>
        <v>328663.86599999998</v>
      </c>
      <c r="G399" s="65">
        <f t="shared" si="20"/>
        <v>464214.5</v>
      </c>
    </row>
    <row r="400" spans="1:7">
      <c r="A400" s="2">
        <v>43</v>
      </c>
      <c r="B400" s="2">
        <v>100</v>
      </c>
      <c r="C400" s="1" t="s">
        <v>70</v>
      </c>
      <c r="D400">
        <v>17330</v>
      </c>
      <c r="E400" s="65">
        <f t="shared" si="18"/>
        <v>2530.1799999999998</v>
      </c>
      <c r="F400" s="65">
        <f t="shared" si="19"/>
        <v>6134.82</v>
      </c>
      <c r="G400" s="65">
        <f t="shared" si="20"/>
        <v>8665</v>
      </c>
    </row>
    <row r="401" spans="1:7">
      <c r="A401" s="2">
        <v>43</v>
      </c>
      <c r="B401" s="2">
        <v>200</v>
      </c>
      <c r="C401" s="1" t="s">
        <v>102</v>
      </c>
      <c r="D401">
        <v>277888</v>
      </c>
      <c r="E401" s="65">
        <f t="shared" si="18"/>
        <v>40571.648000000001</v>
      </c>
      <c r="F401" s="65">
        <f t="shared" si="19"/>
        <v>98372.351999999999</v>
      </c>
      <c r="G401" s="65">
        <f t="shared" si="20"/>
        <v>138944</v>
      </c>
    </row>
    <row r="402" spans="1:7">
      <c r="A402" s="2">
        <v>43</v>
      </c>
      <c r="B402" s="2">
        <v>300</v>
      </c>
      <c r="C402" s="1" t="s">
        <v>298</v>
      </c>
      <c r="D402">
        <v>1408061</v>
      </c>
      <c r="E402" s="65">
        <f t="shared" si="18"/>
        <v>205576.90599999999</v>
      </c>
      <c r="F402" s="65">
        <f t="shared" si="19"/>
        <v>498453.59399999998</v>
      </c>
      <c r="G402" s="65">
        <f t="shared" si="20"/>
        <v>704030.5</v>
      </c>
    </row>
    <row r="403" spans="1:7">
      <c r="A403" s="2">
        <v>43</v>
      </c>
      <c r="B403" s="2">
        <v>400</v>
      </c>
      <c r="C403" s="1" t="s">
        <v>380</v>
      </c>
      <c r="D403">
        <v>2401715</v>
      </c>
      <c r="E403" s="65">
        <f t="shared" si="18"/>
        <v>350650.38999999996</v>
      </c>
      <c r="F403" s="65">
        <f t="shared" si="19"/>
        <v>850207.11</v>
      </c>
      <c r="G403" s="65">
        <f t="shared" si="20"/>
        <v>1200857.5</v>
      </c>
    </row>
    <row r="404" spans="1:7">
      <c r="A404" s="2">
        <v>43</v>
      </c>
      <c r="B404" s="2">
        <v>500</v>
      </c>
      <c r="C404" s="1" t="s">
        <v>450</v>
      </c>
      <c r="D404">
        <v>518962</v>
      </c>
      <c r="E404" s="65">
        <f t="shared" si="18"/>
        <v>75768.45199999999</v>
      </c>
      <c r="F404" s="65">
        <f t="shared" si="19"/>
        <v>183712.54799999998</v>
      </c>
      <c r="G404" s="65">
        <f t="shared" si="20"/>
        <v>259481</v>
      </c>
    </row>
    <row r="405" spans="1:7">
      <c r="A405" s="2">
        <v>43</v>
      </c>
      <c r="B405" s="2">
        <v>600</v>
      </c>
      <c r="C405" s="1" t="s">
        <v>624</v>
      </c>
      <c r="D405">
        <v>35007</v>
      </c>
      <c r="E405" s="65">
        <f t="shared" si="18"/>
        <v>5111.0219999999999</v>
      </c>
      <c r="F405" s="65">
        <f t="shared" si="19"/>
        <v>12392.477999999999</v>
      </c>
      <c r="G405" s="65">
        <f t="shared" si="20"/>
        <v>17503.5</v>
      </c>
    </row>
    <row r="406" spans="1:7">
      <c r="A406" s="2">
        <v>43</v>
      </c>
      <c r="B406" s="2">
        <v>800</v>
      </c>
      <c r="C406" s="1" t="s">
        <v>700</v>
      </c>
      <c r="D406">
        <v>224897</v>
      </c>
      <c r="E406" s="65">
        <f t="shared" si="18"/>
        <v>32834.962</v>
      </c>
      <c r="F406" s="65">
        <f t="shared" si="19"/>
        <v>79613.538</v>
      </c>
      <c r="G406" s="65">
        <f t="shared" si="20"/>
        <v>112448.5</v>
      </c>
    </row>
    <row r="407" spans="1:7">
      <c r="A407" s="2">
        <v>43</v>
      </c>
      <c r="B407" s="2">
        <v>900</v>
      </c>
      <c r="C407" s="1" t="s">
        <v>740</v>
      </c>
      <c r="D407">
        <v>162589</v>
      </c>
      <c r="E407" s="65">
        <f t="shared" si="18"/>
        <v>23737.993999999999</v>
      </c>
      <c r="F407" s="65">
        <f t="shared" si="19"/>
        <v>57556.505999999994</v>
      </c>
      <c r="G407" s="65">
        <f t="shared" si="20"/>
        <v>81294.5</v>
      </c>
    </row>
    <row r="408" spans="1:7">
      <c r="A408" s="2">
        <v>43</v>
      </c>
      <c r="B408" s="2">
        <v>1000</v>
      </c>
      <c r="C408" s="1" t="s">
        <v>834</v>
      </c>
      <c r="D408">
        <v>649762</v>
      </c>
      <c r="E408" s="65">
        <f t="shared" si="18"/>
        <v>94865.251999999993</v>
      </c>
      <c r="F408" s="65">
        <f t="shared" si="19"/>
        <v>230015.74799999999</v>
      </c>
      <c r="G408" s="65">
        <f t="shared" si="20"/>
        <v>324881</v>
      </c>
    </row>
    <row r="409" spans="1:7">
      <c r="A409" s="2">
        <v>44</v>
      </c>
      <c r="B409" s="2">
        <v>100</v>
      </c>
      <c r="C409" s="1" t="s">
        <v>51</v>
      </c>
      <c r="D409">
        <v>20372</v>
      </c>
      <c r="E409" s="65">
        <f t="shared" si="18"/>
        <v>2974.3119999999999</v>
      </c>
      <c r="F409" s="65">
        <f t="shared" si="19"/>
        <v>7211.6879999999992</v>
      </c>
      <c r="G409" s="65">
        <f t="shared" si="20"/>
        <v>10186</v>
      </c>
    </row>
    <row r="410" spans="1:7">
      <c r="A410" s="2">
        <v>44</v>
      </c>
      <c r="B410" s="2">
        <v>300</v>
      </c>
      <c r="C410" s="1" t="s">
        <v>480</v>
      </c>
      <c r="D410">
        <v>644043</v>
      </c>
      <c r="E410" s="65">
        <f t="shared" si="18"/>
        <v>94030.277999999991</v>
      </c>
      <c r="F410" s="65">
        <f t="shared" si="19"/>
        <v>227991.22199999998</v>
      </c>
      <c r="G410" s="65">
        <f t="shared" si="20"/>
        <v>322021.5</v>
      </c>
    </row>
    <row r="411" spans="1:7">
      <c r="A411" s="2">
        <v>44</v>
      </c>
      <c r="B411" s="2">
        <v>500</v>
      </c>
      <c r="C411" s="1" t="s">
        <v>809</v>
      </c>
      <c r="D411">
        <v>113872</v>
      </c>
      <c r="E411" s="65">
        <f t="shared" si="18"/>
        <v>16625.311999999998</v>
      </c>
      <c r="F411" s="65">
        <f t="shared" si="19"/>
        <v>40310.687999999995</v>
      </c>
      <c r="G411" s="65">
        <f t="shared" si="20"/>
        <v>56936</v>
      </c>
    </row>
    <row r="412" spans="1:7">
      <c r="A412" s="2">
        <v>45</v>
      </c>
      <c r="B412" s="2">
        <v>100</v>
      </c>
      <c r="C412" s="1" t="s">
        <v>15</v>
      </c>
      <c r="D412">
        <v>78677</v>
      </c>
      <c r="E412" s="65">
        <f t="shared" si="18"/>
        <v>11486.841999999999</v>
      </c>
      <c r="F412" s="65">
        <f t="shared" si="19"/>
        <v>27851.657999999999</v>
      </c>
      <c r="G412" s="65">
        <f t="shared" si="20"/>
        <v>39338.5</v>
      </c>
    </row>
    <row r="413" spans="1:7">
      <c r="A413" s="2">
        <v>45</v>
      </c>
      <c r="B413" s="2">
        <v>200</v>
      </c>
      <c r="C413" s="1" t="s">
        <v>24</v>
      </c>
      <c r="D413">
        <v>222209</v>
      </c>
      <c r="E413" s="65">
        <f t="shared" si="18"/>
        <v>32442.513999999999</v>
      </c>
      <c r="F413" s="65">
        <f t="shared" si="19"/>
        <v>78661.98599999999</v>
      </c>
      <c r="G413" s="65">
        <f t="shared" si="20"/>
        <v>111104.5</v>
      </c>
    </row>
    <row r="414" spans="1:7">
      <c r="A414" s="2">
        <v>45</v>
      </c>
      <c r="B414" s="2">
        <v>500</v>
      </c>
      <c r="C414" s="1" t="s">
        <v>323</v>
      </c>
      <c r="D414">
        <v>51194</v>
      </c>
      <c r="E414" s="65">
        <f t="shared" si="18"/>
        <v>7474.3239999999996</v>
      </c>
      <c r="F414" s="65">
        <f t="shared" si="19"/>
        <v>18122.675999999999</v>
      </c>
      <c r="G414" s="65">
        <f t="shared" si="20"/>
        <v>25597</v>
      </c>
    </row>
    <row r="415" spans="1:7">
      <c r="A415" s="2">
        <v>45</v>
      </c>
      <c r="B415" s="2">
        <v>600</v>
      </c>
      <c r="C415" s="1" t="s">
        <v>373</v>
      </c>
      <c r="D415">
        <v>18891</v>
      </c>
      <c r="E415" s="65">
        <f t="shared" si="18"/>
        <v>2758.0859999999998</v>
      </c>
      <c r="F415" s="65">
        <f t="shared" si="19"/>
        <v>6687.4139999999998</v>
      </c>
      <c r="G415" s="65">
        <f t="shared" si="20"/>
        <v>9445.5</v>
      </c>
    </row>
    <row r="416" spans="1:7">
      <c r="A416" s="2">
        <v>45</v>
      </c>
      <c r="B416" s="2">
        <v>700</v>
      </c>
      <c r="C416" s="1" t="s">
        <v>513</v>
      </c>
      <c r="D416">
        <v>88385</v>
      </c>
      <c r="E416" s="65">
        <f t="shared" si="18"/>
        <v>12904.21</v>
      </c>
      <c r="F416" s="65">
        <f t="shared" si="19"/>
        <v>31288.289999999997</v>
      </c>
      <c r="G416" s="65">
        <f t="shared" si="20"/>
        <v>44192.5</v>
      </c>
    </row>
    <row r="417" spans="1:7">
      <c r="A417" s="2">
        <v>45</v>
      </c>
      <c r="B417" s="2">
        <v>800</v>
      </c>
      <c r="C417" s="1" t="s">
        <v>565</v>
      </c>
      <c r="D417">
        <v>93874</v>
      </c>
      <c r="E417" s="65">
        <f t="shared" si="18"/>
        <v>13705.603999999999</v>
      </c>
      <c r="F417" s="65">
        <f t="shared" si="19"/>
        <v>33231.396000000001</v>
      </c>
      <c r="G417" s="65">
        <f t="shared" si="20"/>
        <v>46937</v>
      </c>
    </row>
    <row r="418" spans="1:7">
      <c r="A418" s="2">
        <v>45</v>
      </c>
      <c r="B418" s="2">
        <v>900</v>
      </c>
      <c r="C418" s="1" t="s">
        <v>598</v>
      </c>
      <c r="D418">
        <v>79748</v>
      </c>
      <c r="E418" s="65">
        <f t="shared" si="18"/>
        <v>11643.207999999999</v>
      </c>
      <c r="F418" s="65">
        <f t="shared" si="19"/>
        <v>28230.791999999998</v>
      </c>
      <c r="G418" s="65">
        <f t="shared" si="20"/>
        <v>39874</v>
      </c>
    </row>
    <row r="419" spans="1:7">
      <c r="A419" s="2">
        <v>45</v>
      </c>
      <c r="B419" s="2">
        <v>1200</v>
      </c>
      <c r="C419" s="1" t="s">
        <v>739</v>
      </c>
      <c r="D419">
        <v>229521</v>
      </c>
      <c r="E419" s="65">
        <f t="shared" si="18"/>
        <v>33510.065999999999</v>
      </c>
      <c r="F419" s="65">
        <f t="shared" si="19"/>
        <v>81250.433999999994</v>
      </c>
      <c r="G419" s="65">
        <f t="shared" si="20"/>
        <v>114760.5</v>
      </c>
    </row>
    <row r="420" spans="1:7">
      <c r="A420" s="2">
        <v>45</v>
      </c>
      <c r="B420" s="2">
        <v>1300</v>
      </c>
      <c r="C420" s="1" t="s">
        <v>745</v>
      </c>
      <c r="D420">
        <v>19308</v>
      </c>
      <c r="E420" s="65">
        <f t="shared" si="18"/>
        <v>2818.9679999999998</v>
      </c>
      <c r="F420" s="65">
        <f t="shared" si="19"/>
        <v>6835.0319999999992</v>
      </c>
      <c r="G420" s="65">
        <f t="shared" si="20"/>
        <v>9654</v>
      </c>
    </row>
    <row r="421" spans="1:7">
      <c r="A421" s="2">
        <v>45</v>
      </c>
      <c r="B421" s="2">
        <v>1400</v>
      </c>
      <c r="C421" s="1" t="s">
        <v>784</v>
      </c>
      <c r="D421">
        <v>22526</v>
      </c>
      <c r="E421" s="65">
        <f t="shared" si="18"/>
        <v>3288.7959999999998</v>
      </c>
      <c r="F421" s="65">
        <f t="shared" si="19"/>
        <v>7974.2039999999997</v>
      </c>
      <c r="G421" s="65">
        <f t="shared" si="20"/>
        <v>11263</v>
      </c>
    </row>
    <row r="422" spans="1:7">
      <c r="A422" s="2">
        <v>45</v>
      </c>
      <c r="B422" s="2">
        <v>1500</v>
      </c>
      <c r="C422" s="1" t="s">
        <v>802</v>
      </c>
      <c r="D422">
        <v>618415</v>
      </c>
      <c r="E422" s="65">
        <f t="shared" si="18"/>
        <v>90288.59</v>
      </c>
      <c r="F422" s="65">
        <f t="shared" si="19"/>
        <v>218918.90999999997</v>
      </c>
      <c r="G422" s="65">
        <f t="shared" si="20"/>
        <v>309207.5</v>
      </c>
    </row>
    <row r="423" spans="1:7">
      <c r="A423" s="2">
        <v>46</v>
      </c>
      <c r="B423" s="2">
        <v>100</v>
      </c>
      <c r="C423" s="1" t="s">
        <v>127</v>
      </c>
      <c r="D423">
        <v>136021</v>
      </c>
      <c r="E423" s="65">
        <f t="shared" si="18"/>
        <v>19859.065999999999</v>
      </c>
      <c r="F423" s="65">
        <f t="shared" si="19"/>
        <v>48151.433999999994</v>
      </c>
      <c r="G423" s="65">
        <f t="shared" si="20"/>
        <v>68010.5</v>
      </c>
    </row>
    <row r="424" spans="1:7">
      <c r="A424" s="2">
        <v>46</v>
      </c>
      <c r="B424" s="2">
        <v>200</v>
      </c>
      <c r="C424" s="1" t="s">
        <v>215</v>
      </c>
      <c r="D424">
        <v>54710</v>
      </c>
      <c r="E424" s="65">
        <f t="shared" si="18"/>
        <v>7987.66</v>
      </c>
      <c r="F424" s="65">
        <f t="shared" si="19"/>
        <v>19367.34</v>
      </c>
      <c r="G424" s="65">
        <f t="shared" si="20"/>
        <v>27355</v>
      </c>
    </row>
    <row r="425" spans="1:7">
      <c r="A425" s="2">
        <v>46</v>
      </c>
      <c r="B425" s="2">
        <v>300</v>
      </c>
      <c r="C425" s="1" t="s">
        <v>254</v>
      </c>
      <c r="D425">
        <v>3463457</v>
      </c>
      <c r="E425" s="65">
        <f t="shared" si="18"/>
        <v>505664.72199999995</v>
      </c>
      <c r="F425" s="65">
        <f t="shared" si="19"/>
        <v>1226063.7779999999</v>
      </c>
      <c r="G425" s="65">
        <f t="shared" si="20"/>
        <v>1731728.5</v>
      </c>
    </row>
    <row r="426" spans="1:7">
      <c r="A426" s="2">
        <v>46</v>
      </c>
      <c r="B426" s="2">
        <v>500</v>
      </c>
      <c r="C426" s="1" t="s">
        <v>309</v>
      </c>
      <c r="D426">
        <v>96941</v>
      </c>
      <c r="E426" s="65">
        <f t="shared" si="18"/>
        <v>14153.385999999999</v>
      </c>
      <c r="F426" s="65">
        <f t="shared" si="19"/>
        <v>34317.114000000001</v>
      </c>
      <c r="G426" s="65">
        <f t="shared" si="20"/>
        <v>48470.5</v>
      </c>
    </row>
    <row r="427" spans="1:7">
      <c r="A427" s="2">
        <v>46</v>
      </c>
      <c r="B427" s="2">
        <v>700</v>
      </c>
      <c r="C427" s="1" t="s">
        <v>578</v>
      </c>
      <c r="D427">
        <v>54394</v>
      </c>
      <c r="E427" s="65">
        <f t="shared" si="18"/>
        <v>7941.5239999999994</v>
      </c>
      <c r="F427" s="65">
        <f t="shared" si="19"/>
        <v>19255.475999999999</v>
      </c>
      <c r="G427" s="65">
        <f t="shared" si="20"/>
        <v>27197</v>
      </c>
    </row>
    <row r="428" spans="1:7">
      <c r="A428" s="2">
        <v>46</v>
      </c>
      <c r="B428" s="2">
        <v>900</v>
      </c>
      <c r="C428" s="1" t="s">
        <v>695</v>
      </c>
      <c r="D428">
        <v>368239</v>
      </c>
      <c r="E428" s="65">
        <f t="shared" si="18"/>
        <v>53762.894</v>
      </c>
      <c r="F428" s="65">
        <f t="shared" si="19"/>
        <v>130356.606</v>
      </c>
      <c r="G428" s="65">
        <f t="shared" si="20"/>
        <v>184119.5</v>
      </c>
    </row>
    <row r="429" spans="1:7">
      <c r="A429" s="2">
        <v>46</v>
      </c>
      <c r="B429" s="2">
        <v>1200</v>
      </c>
      <c r="C429" s="1" t="s">
        <v>766</v>
      </c>
      <c r="D429">
        <v>424567</v>
      </c>
      <c r="E429" s="65">
        <f t="shared" si="18"/>
        <v>61986.781999999999</v>
      </c>
      <c r="F429" s="65">
        <f t="shared" si="19"/>
        <v>150296.71799999999</v>
      </c>
      <c r="G429" s="65">
        <f t="shared" si="20"/>
        <v>212283.5</v>
      </c>
    </row>
    <row r="430" spans="1:7">
      <c r="A430" s="2">
        <v>46</v>
      </c>
      <c r="B430" s="2">
        <v>1300</v>
      </c>
      <c r="C430" s="1" t="s">
        <v>812</v>
      </c>
      <c r="D430">
        <v>191227</v>
      </c>
      <c r="E430" s="65">
        <f t="shared" si="18"/>
        <v>27919.142</v>
      </c>
      <c r="F430" s="65">
        <f t="shared" si="19"/>
        <v>67694.357999999993</v>
      </c>
      <c r="G430" s="65">
        <f t="shared" si="20"/>
        <v>95613.5</v>
      </c>
    </row>
    <row r="431" spans="1:7">
      <c r="A431" s="2">
        <v>46</v>
      </c>
      <c r="B431" s="2">
        <v>1400</v>
      </c>
      <c r="C431" s="1" t="s">
        <v>763</v>
      </c>
      <c r="D431">
        <v>259235</v>
      </c>
      <c r="E431" s="65">
        <f t="shared" si="18"/>
        <v>37848.31</v>
      </c>
      <c r="F431" s="65">
        <f t="shared" si="19"/>
        <v>91769.19</v>
      </c>
      <c r="G431" s="65">
        <f t="shared" si="20"/>
        <v>129617.5</v>
      </c>
    </row>
    <row r="432" spans="1:7">
      <c r="A432" s="2">
        <v>47</v>
      </c>
      <c r="B432" s="2">
        <v>200</v>
      </c>
      <c r="C432" s="1" t="s">
        <v>124</v>
      </c>
      <c r="D432">
        <v>5718</v>
      </c>
      <c r="E432" s="65">
        <f t="shared" si="18"/>
        <v>834.82799999999997</v>
      </c>
      <c r="F432" s="65">
        <f t="shared" si="19"/>
        <v>2024.1719999999998</v>
      </c>
      <c r="G432" s="65">
        <f t="shared" si="20"/>
        <v>2859</v>
      </c>
    </row>
    <row r="433" spans="1:7">
      <c r="A433" s="2">
        <v>47</v>
      </c>
      <c r="B433" s="2">
        <v>300</v>
      </c>
      <c r="C433" s="1" t="s">
        <v>169</v>
      </c>
      <c r="D433">
        <v>146849</v>
      </c>
      <c r="E433" s="65">
        <f t="shared" si="18"/>
        <v>21439.953999999998</v>
      </c>
      <c r="F433" s="65">
        <f t="shared" si="19"/>
        <v>51984.545999999995</v>
      </c>
      <c r="G433" s="65">
        <f t="shared" si="20"/>
        <v>73424.5</v>
      </c>
    </row>
    <row r="434" spans="1:7">
      <c r="A434" s="2">
        <v>47</v>
      </c>
      <c r="B434" s="2">
        <v>400</v>
      </c>
      <c r="C434" s="1" t="s">
        <v>186</v>
      </c>
      <c r="D434">
        <v>50507</v>
      </c>
      <c r="E434" s="65">
        <f t="shared" si="18"/>
        <v>7374.0219999999999</v>
      </c>
      <c r="F434" s="65">
        <f t="shared" si="19"/>
        <v>17879.477999999999</v>
      </c>
      <c r="G434" s="65">
        <f t="shared" si="20"/>
        <v>25253.5</v>
      </c>
    </row>
    <row r="435" spans="1:7">
      <c r="A435" s="2">
        <v>47</v>
      </c>
      <c r="B435" s="2">
        <v>500</v>
      </c>
      <c r="C435" s="1" t="s">
        <v>187</v>
      </c>
      <c r="D435">
        <v>383638</v>
      </c>
      <c r="E435" s="65">
        <f t="shared" si="18"/>
        <v>56011.147999999994</v>
      </c>
      <c r="F435" s="65">
        <f t="shared" si="19"/>
        <v>135807.85199999998</v>
      </c>
      <c r="G435" s="65">
        <f t="shared" si="20"/>
        <v>191819</v>
      </c>
    </row>
    <row r="436" spans="1:7">
      <c r="A436" s="2">
        <v>47</v>
      </c>
      <c r="B436" s="2">
        <v>700</v>
      </c>
      <c r="C436" s="1" t="s">
        <v>322</v>
      </c>
      <c r="D436">
        <v>198595</v>
      </c>
      <c r="E436" s="65">
        <f t="shared" si="18"/>
        <v>28994.87</v>
      </c>
      <c r="F436" s="65">
        <f t="shared" si="19"/>
        <v>70302.62999999999</v>
      </c>
      <c r="G436" s="65">
        <f t="shared" si="20"/>
        <v>99297.5</v>
      </c>
    </row>
    <row r="437" spans="1:7">
      <c r="A437" s="2">
        <v>47</v>
      </c>
      <c r="B437" s="2">
        <v>800</v>
      </c>
      <c r="C437" s="1" t="s">
        <v>459</v>
      </c>
      <c r="D437">
        <v>1938215</v>
      </c>
      <c r="E437" s="65">
        <f t="shared" si="18"/>
        <v>282979.38999999996</v>
      </c>
      <c r="F437" s="65">
        <f t="shared" si="19"/>
        <v>686128.11</v>
      </c>
      <c r="G437" s="65">
        <f t="shared" si="20"/>
        <v>969107.5</v>
      </c>
    </row>
    <row r="438" spans="1:7">
      <c r="A438" s="2">
        <v>47</v>
      </c>
      <c r="B438" s="2">
        <v>900</v>
      </c>
      <c r="C438" s="1" t="s">
        <v>807</v>
      </c>
      <c r="D438">
        <v>301808</v>
      </c>
      <c r="E438" s="65">
        <f t="shared" si="18"/>
        <v>44063.968000000001</v>
      </c>
      <c r="F438" s="65">
        <f t="shared" si="19"/>
        <v>106840.03199999999</v>
      </c>
      <c r="G438" s="65">
        <f t="shared" si="20"/>
        <v>150904</v>
      </c>
    </row>
    <row r="439" spans="1:7">
      <c r="A439" s="2">
        <v>47</v>
      </c>
      <c r="B439" s="2">
        <v>1000</v>
      </c>
      <c r="C439" s="1" t="s">
        <v>417</v>
      </c>
      <c r="D439">
        <v>20451</v>
      </c>
      <c r="E439" s="65">
        <f t="shared" si="18"/>
        <v>2985.846</v>
      </c>
      <c r="F439" s="65">
        <f t="shared" si="19"/>
        <v>7239.6539999999995</v>
      </c>
      <c r="G439" s="65">
        <f t="shared" si="20"/>
        <v>10225.5</v>
      </c>
    </row>
    <row r="440" spans="1:7">
      <c r="A440" s="2">
        <v>47</v>
      </c>
      <c r="B440" s="2">
        <v>6700</v>
      </c>
      <c r="C440" s="1" t="s">
        <v>225</v>
      </c>
      <c r="D440">
        <v>298390</v>
      </c>
      <c r="E440" s="65">
        <f t="shared" si="18"/>
        <v>43564.939999999995</v>
      </c>
      <c r="F440" s="65">
        <f t="shared" si="19"/>
        <v>105630.06</v>
      </c>
      <c r="G440" s="65">
        <f t="shared" si="20"/>
        <v>149195</v>
      </c>
    </row>
    <row r="441" spans="1:7">
      <c r="A441" s="2">
        <v>48</v>
      </c>
      <c r="B441" s="2">
        <v>100</v>
      </c>
      <c r="C441" s="1" t="s">
        <v>79</v>
      </c>
      <c r="D441">
        <v>17103</v>
      </c>
      <c r="E441" s="65">
        <f t="shared" si="18"/>
        <v>2497.038</v>
      </c>
      <c r="F441" s="65">
        <f t="shared" si="19"/>
        <v>6054.4619999999995</v>
      </c>
      <c r="G441" s="65">
        <f t="shared" si="20"/>
        <v>8551.5</v>
      </c>
    </row>
    <row r="442" spans="1:7">
      <c r="A442" s="2">
        <v>48</v>
      </c>
      <c r="B442" s="2">
        <v>200</v>
      </c>
      <c r="C442" s="1" t="s">
        <v>272</v>
      </c>
      <c r="D442">
        <v>103262</v>
      </c>
      <c r="E442" s="65">
        <f t="shared" si="18"/>
        <v>15076.251999999999</v>
      </c>
      <c r="F442" s="65">
        <f t="shared" si="19"/>
        <v>36554.748</v>
      </c>
      <c r="G442" s="65">
        <f t="shared" si="20"/>
        <v>51631</v>
      </c>
    </row>
    <row r="443" spans="1:7">
      <c r="A443" s="2">
        <v>48</v>
      </c>
      <c r="B443" s="2">
        <v>300</v>
      </c>
      <c r="C443" s="1" t="s">
        <v>389</v>
      </c>
      <c r="D443">
        <v>49340</v>
      </c>
      <c r="E443" s="65">
        <f t="shared" si="18"/>
        <v>7203.6399999999994</v>
      </c>
      <c r="F443" s="65">
        <f t="shared" si="19"/>
        <v>17466.36</v>
      </c>
      <c r="G443" s="65">
        <f t="shared" si="20"/>
        <v>24670</v>
      </c>
    </row>
    <row r="444" spans="1:7">
      <c r="A444" s="2">
        <v>48</v>
      </c>
      <c r="B444" s="2">
        <v>500</v>
      </c>
      <c r="C444" s="1" t="s">
        <v>515</v>
      </c>
      <c r="D444">
        <v>816450</v>
      </c>
      <c r="E444" s="65">
        <f t="shared" si="18"/>
        <v>119201.7</v>
      </c>
      <c r="F444" s="65">
        <f t="shared" si="19"/>
        <v>289023.3</v>
      </c>
      <c r="G444" s="65">
        <f t="shared" si="20"/>
        <v>408225</v>
      </c>
    </row>
    <row r="445" spans="1:7">
      <c r="A445" s="2">
        <v>48</v>
      </c>
      <c r="B445" s="2">
        <v>600</v>
      </c>
      <c r="C445" s="1" t="s">
        <v>591</v>
      </c>
      <c r="D445">
        <v>273596</v>
      </c>
      <c r="E445" s="65">
        <f t="shared" si="18"/>
        <v>39945.015999999996</v>
      </c>
      <c r="F445" s="65">
        <f t="shared" si="19"/>
        <v>96852.983999999997</v>
      </c>
      <c r="G445" s="65">
        <f t="shared" si="20"/>
        <v>136798</v>
      </c>
    </row>
    <row r="446" spans="1:7">
      <c r="A446" s="2">
        <v>48</v>
      </c>
      <c r="B446" s="2">
        <v>700</v>
      </c>
      <c r="C446" s="1" t="s">
        <v>608</v>
      </c>
      <c r="D446">
        <v>32982</v>
      </c>
      <c r="E446" s="65">
        <f t="shared" si="18"/>
        <v>4815.3719999999994</v>
      </c>
      <c r="F446" s="65">
        <f t="shared" si="19"/>
        <v>11675.627999999999</v>
      </c>
      <c r="G446" s="65">
        <f t="shared" si="20"/>
        <v>16491</v>
      </c>
    </row>
    <row r="447" spans="1:7">
      <c r="A447" s="2">
        <v>48</v>
      </c>
      <c r="B447" s="2">
        <v>900</v>
      </c>
      <c r="C447" s="1" t="s">
        <v>792</v>
      </c>
      <c r="D447">
        <v>0</v>
      </c>
      <c r="E447" s="65">
        <f t="shared" si="18"/>
        <v>0</v>
      </c>
      <c r="F447" s="65">
        <f t="shared" si="19"/>
        <v>0</v>
      </c>
      <c r="G447" s="65">
        <f t="shared" si="20"/>
        <v>0</v>
      </c>
    </row>
    <row r="448" spans="1:7">
      <c r="A448" s="2">
        <v>48</v>
      </c>
      <c r="B448" s="2">
        <v>9600</v>
      </c>
      <c r="C448" s="1" t="s">
        <v>629</v>
      </c>
      <c r="D448">
        <v>891888</v>
      </c>
      <c r="E448" s="65">
        <f t="shared" si="18"/>
        <v>130215.64799999999</v>
      </c>
      <c r="F448" s="65">
        <f t="shared" si="19"/>
        <v>315728.35199999996</v>
      </c>
      <c r="G448" s="65">
        <f t="shared" si="20"/>
        <v>445944</v>
      </c>
    </row>
    <row r="449" spans="1:7">
      <c r="A449" s="2">
        <v>49</v>
      </c>
      <c r="B449" s="2">
        <v>100</v>
      </c>
      <c r="C449" s="1" t="s">
        <v>82</v>
      </c>
      <c r="D449">
        <v>52674</v>
      </c>
      <c r="E449" s="65">
        <f t="shared" si="18"/>
        <v>7690.4039999999995</v>
      </c>
      <c r="F449" s="65">
        <f t="shared" si="19"/>
        <v>18646.595999999998</v>
      </c>
      <c r="G449" s="65">
        <f t="shared" si="20"/>
        <v>26337</v>
      </c>
    </row>
    <row r="450" spans="1:7">
      <c r="A450" s="2">
        <v>49</v>
      </c>
      <c r="B450" s="2">
        <v>200</v>
      </c>
      <c r="C450" s="1" t="s">
        <v>104</v>
      </c>
      <c r="D450">
        <v>32407</v>
      </c>
      <c r="E450" s="65">
        <f t="shared" ref="E450:E513" si="21">D450*0.146</f>
        <v>4731.4219999999996</v>
      </c>
      <c r="F450" s="65">
        <f t="shared" ref="F450:F513" si="22">D450*0.354</f>
        <v>11472.078</v>
      </c>
      <c r="G450" s="65">
        <f t="shared" ref="G450:G513" si="23">D450*0.5</f>
        <v>16203.5</v>
      </c>
    </row>
    <row r="451" spans="1:7">
      <c r="A451" s="2">
        <v>49</v>
      </c>
      <c r="B451" s="2">
        <v>300</v>
      </c>
      <c r="C451" s="1" t="s">
        <v>239</v>
      </c>
      <c r="D451">
        <v>8459</v>
      </c>
      <c r="E451" s="65">
        <f t="shared" si="21"/>
        <v>1235.0139999999999</v>
      </c>
      <c r="F451" s="65">
        <f t="shared" si="22"/>
        <v>2994.4859999999999</v>
      </c>
      <c r="G451" s="65">
        <f t="shared" si="23"/>
        <v>4229.5</v>
      </c>
    </row>
    <row r="452" spans="1:7">
      <c r="A452" s="2">
        <v>49</v>
      </c>
      <c r="B452" s="2">
        <v>400</v>
      </c>
      <c r="C452" s="1" t="s">
        <v>266</v>
      </c>
      <c r="D452">
        <v>30025</v>
      </c>
      <c r="E452" s="65">
        <f t="shared" si="21"/>
        <v>4383.6499999999996</v>
      </c>
      <c r="F452" s="65">
        <f t="shared" si="22"/>
        <v>10628.849999999999</v>
      </c>
      <c r="G452" s="65">
        <f t="shared" si="23"/>
        <v>15012.5</v>
      </c>
    </row>
    <row r="453" spans="1:7">
      <c r="A453" s="2">
        <v>49</v>
      </c>
      <c r="B453" s="2">
        <v>500</v>
      </c>
      <c r="C453" s="1" t="s">
        <v>292</v>
      </c>
      <c r="D453">
        <v>0</v>
      </c>
      <c r="E453" s="65">
        <f t="shared" si="21"/>
        <v>0</v>
      </c>
      <c r="F453" s="65">
        <f t="shared" si="22"/>
        <v>0</v>
      </c>
      <c r="G453" s="65">
        <f t="shared" si="23"/>
        <v>0</v>
      </c>
    </row>
    <row r="454" spans="1:7">
      <c r="A454" s="2">
        <v>49</v>
      </c>
      <c r="B454" s="2">
        <v>600</v>
      </c>
      <c r="C454" s="1" t="s">
        <v>338</v>
      </c>
      <c r="D454">
        <v>8054</v>
      </c>
      <c r="E454" s="65">
        <f t="shared" si="21"/>
        <v>1175.884</v>
      </c>
      <c r="F454" s="65">
        <f t="shared" si="22"/>
        <v>2851.116</v>
      </c>
      <c r="G454" s="65">
        <f t="shared" si="23"/>
        <v>4027</v>
      </c>
    </row>
    <row r="455" spans="1:7">
      <c r="A455" s="2">
        <v>49</v>
      </c>
      <c r="B455" s="2">
        <v>700</v>
      </c>
      <c r="C455" s="1" t="s">
        <v>362</v>
      </c>
      <c r="D455">
        <v>4752</v>
      </c>
      <c r="E455" s="65">
        <f t="shared" si="21"/>
        <v>693.79199999999992</v>
      </c>
      <c r="F455" s="65">
        <f t="shared" si="22"/>
        <v>1682.2079999999999</v>
      </c>
      <c r="G455" s="65">
        <f t="shared" si="23"/>
        <v>2376</v>
      </c>
    </row>
    <row r="456" spans="1:7">
      <c r="A456" s="2">
        <v>49</v>
      </c>
      <c r="B456" s="2">
        <v>800</v>
      </c>
      <c r="C456" s="1" t="s">
        <v>443</v>
      </c>
      <c r="D456">
        <v>6817</v>
      </c>
      <c r="E456" s="65">
        <f t="shared" si="21"/>
        <v>995.28199999999993</v>
      </c>
      <c r="F456" s="65">
        <f t="shared" si="22"/>
        <v>2413.2179999999998</v>
      </c>
      <c r="G456" s="65">
        <f t="shared" si="23"/>
        <v>3408.5</v>
      </c>
    </row>
    <row r="457" spans="1:7">
      <c r="A457" s="2">
        <v>49</v>
      </c>
      <c r="B457" s="2">
        <v>1000</v>
      </c>
      <c r="C457" s="1" t="s">
        <v>461</v>
      </c>
      <c r="D457">
        <v>2580113</v>
      </c>
      <c r="E457" s="65">
        <f t="shared" si="21"/>
        <v>376696.49799999996</v>
      </c>
      <c r="F457" s="65">
        <f t="shared" si="22"/>
        <v>913360.00199999998</v>
      </c>
      <c r="G457" s="65">
        <f t="shared" si="23"/>
        <v>1290056.5</v>
      </c>
    </row>
    <row r="458" spans="1:7">
      <c r="A458" s="2">
        <v>49</v>
      </c>
      <c r="B458" s="2">
        <v>1200</v>
      </c>
      <c r="C458" s="1" t="s">
        <v>616</v>
      </c>
      <c r="D458">
        <v>428040</v>
      </c>
      <c r="E458" s="65">
        <f t="shared" si="21"/>
        <v>62493.84</v>
      </c>
      <c r="F458" s="65">
        <f t="shared" si="22"/>
        <v>151526.16</v>
      </c>
      <c r="G458" s="65">
        <f t="shared" si="23"/>
        <v>214020</v>
      </c>
    </row>
    <row r="459" spans="1:7">
      <c r="A459" s="2">
        <v>49</v>
      </c>
      <c r="B459" s="2">
        <v>1300</v>
      </c>
      <c r="C459" s="1" t="s">
        <v>636</v>
      </c>
      <c r="D459">
        <v>176453</v>
      </c>
      <c r="E459" s="65">
        <f t="shared" si="21"/>
        <v>25762.137999999999</v>
      </c>
      <c r="F459" s="65">
        <f t="shared" si="22"/>
        <v>62464.361999999994</v>
      </c>
      <c r="G459" s="65">
        <f t="shared" si="23"/>
        <v>88226.5</v>
      </c>
    </row>
    <row r="460" spans="1:7">
      <c r="A460" s="2">
        <v>49</v>
      </c>
      <c r="B460" s="2">
        <v>1400</v>
      </c>
      <c r="C460" s="1" t="s">
        <v>667</v>
      </c>
      <c r="D460">
        <v>304652</v>
      </c>
      <c r="E460" s="65">
        <f t="shared" si="21"/>
        <v>44479.191999999995</v>
      </c>
      <c r="F460" s="65">
        <f t="shared" si="22"/>
        <v>107846.80799999999</v>
      </c>
      <c r="G460" s="65">
        <f t="shared" si="23"/>
        <v>152326</v>
      </c>
    </row>
    <row r="461" spans="1:7">
      <c r="A461" s="2">
        <v>49</v>
      </c>
      <c r="B461" s="2">
        <v>1500</v>
      </c>
      <c r="C461" s="1" t="s">
        <v>704</v>
      </c>
      <c r="D461">
        <v>20510</v>
      </c>
      <c r="E461" s="65">
        <f t="shared" si="21"/>
        <v>2994.46</v>
      </c>
      <c r="F461" s="65">
        <f t="shared" si="22"/>
        <v>7260.54</v>
      </c>
      <c r="G461" s="65">
        <f t="shared" si="23"/>
        <v>10255</v>
      </c>
    </row>
    <row r="462" spans="1:7">
      <c r="A462" s="2">
        <v>49</v>
      </c>
      <c r="B462" s="2">
        <v>1600</v>
      </c>
      <c r="C462" s="1" t="s">
        <v>750</v>
      </c>
      <c r="D462">
        <v>91172</v>
      </c>
      <c r="E462" s="65">
        <f t="shared" si="21"/>
        <v>13311.111999999999</v>
      </c>
      <c r="F462" s="65">
        <f t="shared" si="22"/>
        <v>32274.887999999999</v>
      </c>
      <c r="G462" s="65">
        <f t="shared" si="23"/>
        <v>45586</v>
      </c>
    </row>
    <row r="463" spans="1:7">
      <c r="A463" s="2">
        <v>49</v>
      </c>
      <c r="B463" s="2">
        <v>1700</v>
      </c>
      <c r="C463" s="1" t="s">
        <v>774</v>
      </c>
      <c r="D463">
        <v>83309</v>
      </c>
      <c r="E463" s="65">
        <f t="shared" si="21"/>
        <v>12163.114</v>
      </c>
      <c r="F463" s="65">
        <f t="shared" si="22"/>
        <v>29491.385999999999</v>
      </c>
      <c r="G463" s="65">
        <f t="shared" si="23"/>
        <v>41654.5</v>
      </c>
    </row>
    <row r="464" spans="1:7">
      <c r="A464" s="2">
        <v>49</v>
      </c>
      <c r="B464" s="2">
        <v>7900</v>
      </c>
      <c r="C464" s="1" t="s">
        <v>541</v>
      </c>
      <c r="D464">
        <v>166325</v>
      </c>
      <c r="E464" s="65">
        <f t="shared" si="21"/>
        <v>24283.449999999997</v>
      </c>
      <c r="F464" s="65">
        <f t="shared" si="22"/>
        <v>58879.049999999996</v>
      </c>
      <c r="G464" s="65">
        <f t="shared" si="23"/>
        <v>83162.5</v>
      </c>
    </row>
    <row r="465" spans="1:7">
      <c r="A465" s="2">
        <v>50</v>
      </c>
      <c r="B465" s="2">
        <v>100</v>
      </c>
      <c r="C465" s="1" t="s">
        <v>1</v>
      </c>
      <c r="D465">
        <v>255184</v>
      </c>
      <c r="E465" s="65">
        <f t="shared" si="21"/>
        <v>37256.863999999994</v>
      </c>
      <c r="F465" s="65">
        <f t="shared" si="22"/>
        <v>90335.135999999999</v>
      </c>
      <c r="G465" s="65">
        <f t="shared" si="23"/>
        <v>127592</v>
      </c>
    </row>
    <row r="466" spans="1:7">
      <c r="A466" s="2">
        <v>50</v>
      </c>
      <c r="B466" s="2">
        <v>200</v>
      </c>
      <c r="C466" s="1" t="s">
        <v>31</v>
      </c>
      <c r="D466">
        <v>8162155</v>
      </c>
      <c r="E466" s="65">
        <f t="shared" si="21"/>
        <v>1191674.6299999999</v>
      </c>
      <c r="F466" s="65">
        <f t="shared" si="22"/>
        <v>2889402.8699999996</v>
      </c>
      <c r="G466" s="65">
        <f t="shared" si="23"/>
        <v>4081077.5</v>
      </c>
    </row>
    <row r="467" spans="1:7">
      <c r="A467" s="2">
        <v>50</v>
      </c>
      <c r="B467" s="2">
        <v>300</v>
      </c>
      <c r="C467" s="1" t="s">
        <v>100</v>
      </c>
      <c r="D467">
        <v>213514</v>
      </c>
      <c r="E467" s="65">
        <f t="shared" si="21"/>
        <v>31173.043999999998</v>
      </c>
      <c r="F467" s="65">
        <f t="shared" si="22"/>
        <v>75583.955999999991</v>
      </c>
      <c r="G467" s="65">
        <f t="shared" si="23"/>
        <v>106757</v>
      </c>
    </row>
    <row r="468" spans="1:7">
      <c r="A468" s="2">
        <v>50</v>
      </c>
      <c r="B468" s="2">
        <v>400</v>
      </c>
      <c r="C468" s="1" t="s">
        <v>203</v>
      </c>
      <c r="D468">
        <v>64109</v>
      </c>
      <c r="E468" s="65">
        <f t="shared" si="21"/>
        <v>9359.9139999999989</v>
      </c>
      <c r="F468" s="65">
        <f t="shared" si="22"/>
        <v>22694.585999999999</v>
      </c>
      <c r="G468" s="65">
        <f t="shared" si="23"/>
        <v>32054.5</v>
      </c>
    </row>
    <row r="469" spans="1:7">
      <c r="A469" s="2">
        <v>50</v>
      </c>
      <c r="B469" s="2">
        <v>500</v>
      </c>
      <c r="C469" s="1" t="s">
        <v>236</v>
      </c>
      <c r="D469">
        <v>11442</v>
      </c>
      <c r="E469" s="65">
        <f t="shared" si="21"/>
        <v>1670.5319999999999</v>
      </c>
      <c r="F469" s="65">
        <f t="shared" si="22"/>
        <v>4050.4679999999998</v>
      </c>
      <c r="G469" s="65">
        <f t="shared" si="23"/>
        <v>5721</v>
      </c>
    </row>
    <row r="470" spans="1:7">
      <c r="A470" s="2">
        <v>50</v>
      </c>
      <c r="B470" s="2">
        <v>600</v>
      </c>
      <c r="C470" s="1" t="s">
        <v>311</v>
      </c>
      <c r="D470">
        <v>340814</v>
      </c>
      <c r="E470" s="65">
        <f t="shared" si="21"/>
        <v>49758.843999999997</v>
      </c>
      <c r="F470" s="65">
        <f t="shared" si="22"/>
        <v>120648.15599999999</v>
      </c>
      <c r="G470" s="65">
        <f t="shared" si="23"/>
        <v>170407</v>
      </c>
    </row>
    <row r="471" spans="1:7">
      <c r="A471" s="2">
        <v>50</v>
      </c>
      <c r="B471" s="2">
        <v>800</v>
      </c>
      <c r="C471" s="1" t="s">
        <v>449</v>
      </c>
      <c r="D471">
        <v>334198</v>
      </c>
      <c r="E471" s="65">
        <f t="shared" si="21"/>
        <v>48792.907999999996</v>
      </c>
      <c r="F471" s="65">
        <f t="shared" si="22"/>
        <v>118306.09199999999</v>
      </c>
      <c r="G471" s="65">
        <f t="shared" si="23"/>
        <v>167099</v>
      </c>
    </row>
    <row r="472" spans="1:7">
      <c r="A472" s="2">
        <v>50</v>
      </c>
      <c r="B472" s="2">
        <v>900</v>
      </c>
      <c r="C472" s="1" t="s">
        <v>473</v>
      </c>
      <c r="D472">
        <v>186941</v>
      </c>
      <c r="E472" s="65">
        <f t="shared" si="21"/>
        <v>27293.385999999999</v>
      </c>
      <c r="F472" s="65">
        <f t="shared" si="22"/>
        <v>66177.114000000001</v>
      </c>
      <c r="G472" s="65">
        <f t="shared" si="23"/>
        <v>93470.5</v>
      </c>
    </row>
    <row r="473" spans="1:7">
      <c r="A473" s="2">
        <v>50</v>
      </c>
      <c r="B473" s="2">
        <v>1100</v>
      </c>
      <c r="C473" s="1" t="s">
        <v>661</v>
      </c>
      <c r="D473">
        <v>90682</v>
      </c>
      <c r="E473" s="65">
        <f t="shared" si="21"/>
        <v>13239.571999999998</v>
      </c>
      <c r="F473" s="65">
        <f t="shared" si="22"/>
        <v>32101.428</v>
      </c>
      <c r="G473" s="65">
        <f t="shared" si="23"/>
        <v>45341</v>
      </c>
    </row>
    <row r="474" spans="1:7">
      <c r="A474" s="2">
        <v>50</v>
      </c>
      <c r="B474" s="2">
        <v>1200</v>
      </c>
      <c r="C474" s="1" t="s">
        <v>682</v>
      </c>
      <c r="D474">
        <v>9280</v>
      </c>
      <c r="E474" s="65">
        <f t="shared" si="21"/>
        <v>1354.8799999999999</v>
      </c>
      <c r="F474" s="65">
        <f t="shared" si="22"/>
        <v>3285.12</v>
      </c>
      <c r="G474" s="65">
        <f t="shared" si="23"/>
        <v>4640</v>
      </c>
    </row>
    <row r="475" spans="1:7">
      <c r="A475" s="2">
        <v>50</v>
      </c>
      <c r="B475" s="2">
        <v>1300</v>
      </c>
      <c r="C475" s="1" t="s">
        <v>753</v>
      </c>
      <c r="D475">
        <v>9961</v>
      </c>
      <c r="E475" s="65">
        <f t="shared" si="21"/>
        <v>1454.3059999999998</v>
      </c>
      <c r="F475" s="65">
        <f t="shared" si="22"/>
        <v>3526.194</v>
      </c>
      <c r="G475" s="65">
        <f t="shared" si="23"/>
        <v>4980.5</v>
      </c>
    </row>
    <row r="476" spans="1:7">
      <c r="A476" s="2">
        <v>50</v>
      </c>
      <c r="B476" s="2">
        <v>1400</v>
      </c>
      <c r="C476" s="1" t="s">
        <v>798</v>
      </c>
      <c r="D476">
        <v>33886</v>
      </c>
      <c r="E476" s="65">
        <f t="shared" si="21"/>
        <v>4947.3559999999998</v>
      </c>
      <c r="F476" s="65">
        <f t="shared" si="22"/>
        <v>11995.644</v>
      </c>
      <c r="G476" s="65">
        <f t="shared" si="23"/>
        <v>16943</v>
      </c>
    </row>
    <row r="477" spans="1:7">
      <c r="A477" s="2">
        <v>50</v>
      </c>
      <c r="B477" s="2">
        <v>1500</v>
      </c>
      <c r="C477" s="1" t="s">
        <v>490</v>
      </c>
      <c r="D477">
        <v>52342</v>
      </c>
      <c r="E477" s="65">
        <f t="shared" si="21"/>
        <v>7641.9319999999998</v>
      </c>
      <c r="F477" s="65">
        <f t="shared" si="22"/>
        <v>18529.067999999999</v>
      </c>
      <c r="G477" s="65">
        <f t="shared" si="23"/>
        <v>26171</v>
      </c>
    </row>
    <row r="478" spans="1:7">
      <c r="A478" s="2">
        <v>50</v>
      </c>
      <c r="B478" s="2">
        <v>1600</v>
      </c>
      <c r="C478" s="1" t="s">
        <v>634</v>
      </c>
      <c r="D478">
        <v>77555</v>
      </c>
      <c r="E478" s="65">
        <f t="shared" si="21"/>
        <v>11323.029999999999</v>
      </c>
      <c r="F478" s="65">
        <f t="shared" si="22"/>
        <v>27454.469999999998</v>
      </c>
      <c r="G478" s="65">
        <f t="shared" si="23"/>
        <v>38777.5</v>
      </c>
    </row>
    <row r="479" spans="1:7">
      <c r="A479" s="2">
        <v>51</v>
      </c>
      <c r="B479" s="2">
        <v>100</v>
      </c>
      <c r="C479" s="1" t="s">
        <v>32</v>
      </c>
      <c r="D479">
        <v>22256</v>
      </c>
      <c r="E479" s="65">
        <f t="shared" si="21"/>
        <v>3249.3759999999997</v>
      </c>
      <c r="F479" s="65">
        <f t="shared" si="22"/>
        <v>7878.6239999999998</v>
      </c>
      <c r="G479" s="65">
        <f t="shared" si="23"/>
        <v>11128</v>
      </c>
    </row>
    <row r="480" spans="1:7">
      <c r="A480" s="2">
        <v>51</v>
      </c>
      <c r="B480" s="2">
        <v>200</v>
      </c>
      <c r="C480" s="1" t="s">
        <v>129</v>
      </c>
      <c r="D480">
        <v>62815</v>
      </c>
      <c r="E480" s="65">
        <f t="shared" si="21"/>
        <v>9170.99</v>
      </c>
      <c r="F480" s="65">
        <f t="shared" si="22"/>
        <v>22236.51</v>
      </c>
      <c r="G480" s="65">
        <f t="shared" si="23"/>
        <v>31407.5</v>
      </c>
    </row>
    <row r="481" spans="1:7">
      <c r="A481" s="2">
        <v>51</v>
      </c>
      <c r="B481" s="2">
        <v>300</v>
      </c>
      <c r="C481" s="1" t="s">
        <v>178</v>
      </c>
      <c r="D481">
        <v>70806</v>
      </c>
      <c r="E481" s="65">
        <f t="shared" si="21"/>
        <v>10337.675999999999</v>
      </c>
      <c r="F481" s="65">
        <f t="shared" si="22"/>
        <v>25065.323999999997</v>
      </c>
      <c r="G481" s="65">
        <f t="shared" si="23"/>
        <v>35403</v>
      </c>
    </row>
    <row r="482" spans="1:7">
      <c r="A482" s="2">
        <v>51</v>
      </c>
      <c r="B482" s="2">
        <v>400</v>
      </c>
      <c r="C482" s="1" t="s">
        <v>210</v>
      </c>
      <c r="D482">
        <v>10895</v>
      </c>
      <c r="E482" s="65">
        <f t="shared" si="21"/>
        <v>1590.6699999999998</v>
      </c>
      <c r="F482" s="65">
        <f t="shared" si="22"/>
        <v>3856.83</v>
      </c>
      <c r="G482" s="65">
        <f t="shared" si="23"/>
        <v>5447.5</v>
      </c>
    </row>
    <row r="483" spans="1:7">
      <c r="A483" s="2">
        <v>51</v>
      </c>
      <c r="B483" s="2">
        <v>500</v>
      </c>
      <c r="C483" s="1" t="s">
        <v>283</v>
      </c>
      <c r="D483">
        <v>462866</v>
      </c>
      <c r="E483" s="65">
        <f t="shared" si="21"/>
        <v>67578.436000000002</v>
      </c>
      <c r="F483" s="65">
        <f t="shared" si="22"/>
        <v>163854.56399999998</v>
      </c>
      <c r="G483" s="65">
        <f t="shared" si="23"/>
        <v>231433</v>
      </c>
    </row>
    <row r="484" spans="1:7">
      <c r="A484" s="2">
        <v>51</v>
      </c>
      <c r="B484" s="2">
        <v>600</v>
      </c>
      <c r="C484" s="1" t="s">
        <v>326</v>
      </c>
      <c r="D484">
        <v>12655</v>
      </c>
      <c r="E484" s="65">
        <f t="shared" si="21"/>
        <v>1847.6299999999999</v>
      </c>
      <c r="F484" s="65">
        <f t="shared" si="22"/>
        <v>4479.87</v>
      </c>
      <c r="G484" s="65">
        <f t="shared" si="23"/>
        <v>6327.5</v>
      </c>
    </row>
    <row r="485" spans="1:7">
      <c r="A485" s="2">
        <v>51</v>
      </c>
      <c r="B485" s="2">
        <v>700</v>
      </c>
      <c r="C485" s="1" t="s">
        <v>385</v>
      </c>
      <c r="D485">
        <v>36669</v>
      </c>
      <c r="E485" s="65">
        <f t="shared" si="21"/>
        <v>5353.674</v>
      </c>
      <c r="F485" s="65">
        <f t="shared" si="22"/>
        <v>12980.825999999999</v>
      </c>
      <c r="G485" s="65">
        <f t="shared" si="23"/>
        <v>18334.5</v>
      </c>
    </row>
    <row r="486" spans="1:7">
      <c r="A486" s="2">
        <v>51</v>
      </c>
      <c r="B486" s="2">
        <v>800</v>
      </c>
      <c r="C486" s="1" t="s">
        <v>431</v>
      </c>
      <c r="D486">
        <v>78455</v>
      </c>
      <c r="E486" s="65">
        <f t="shared" si="21"/>
        <v>11454.429999999998</v>
      </c>
      <c r="F486" s="65">
        <f t="shared" si="22"/>
        <v>27773.07</v>
      </c>
      <c r="G486" s="65">
        <f t="shared" si="23"/>
        <v>39227.5</v>
      </c>
    </row>
    <row r="487" spans="1:7">
      <c r="A487" s="2">
        <v>51</v>
      </c>
      <c r="B487" s="2">
        <v>1000</v>
      </c>
      <c r="C487" s="1" t="s">
        <v>702</v>
      </c>
      <c r="D487">
        <v>814115</v>
      </c>
      <c r="E487" s="65">
        <f t="shared" si="21"/>
        <v>118860.79</v>
      </c>
      <c r="F487" s="65">
        <f t="shared" si="22"/>
        <v>288196.70999999996</v>
      </c>
      <c r="G487" s="65">
        <f t="shared" si="23"/>
        <v>407057.5</v>
      </c>
    </row>
    <row r="488" spans="1:7">
      <c r="A488" s="2">
        <v>52</v>
      </c>
      <c r="B488" s="2">
        <v>100</v>
      </c>
      <c r="C488" s="1" t="s">
        <v>172</v>
      </c>
      <c r="D488">
        <v>82589</v>
      </c>
      <c r="E488" s="65">
        <f t="shared" si="21"/>
        <v>12057.993999999999</v>
      </c>
      <c r="F488" s="65">
        <f t="shared" si="22"/>
        <v>29236.505999999998</v>
      </c>
      <c r="G488" s="65">
        <f t="shared" si="23"/>
        <v>41294.5</v>
      </c>
    </row>
    <row r="489" spans="1:7">
      <c r="A489" s="2">
        <v>52</v>
      </c>
      <c r="B489" s="2">
        <v>300</v>
      </c>
      <c r="C489" s="1" t="s">
        <v>420</v>
      </c>
      <c r="D489">
        <v>134518</v>
      </c>
      <c r="E489" s="65">
        <f t="shared" si="21"/>
        <v>19639.627999999997</v>
      </c>
      <c r="F489" s="65">
        <f t="shared" si="22"/>
        <v>47619.371999999996</v>
      </c>
      <c r="G489" s="65">
        <f t="shared" si="23"/>
        <v>67259</v>
      </c>
    </row>
    <row r="490" spans="1:7">
      <c r="A490" s="2">
        <v>52</v>
      </c>
      <c r="B490" s="2">
        <v>400</v>
      </c>
      <c r="C490" s="1" t="s">
        <v>567</v>
      </c>
      <c r="D490">
        <v>247330</v>
      </c>
      <c r="E490" s="65">
        <f t="shared" si="21"/>
        <v>36110.18</v>
      </c>
      <c r="F490" s="65">
        <f t="shared" si="22"/>
        <v>87554.819999999992</v>
      </c>
      <c r="G490" s="65">
        <f t="shared" si="23"/>
        <v>123665</v>
      </c>
    </row>
    <row r="491" spans="1:7">
      <c r="A491" s="2">
        <v>52</v>
      </c>
      <c r="B491" s="2">
        <v>600</v>
      </c>
      <c r="C491" s="1" t="s">
        <v>731</v>
      </c>
      <c r="D491">
        <v>3044145</v>
      </c>
      <c r="E491" s="65">
        <f t="shared" si="21"/>
        <v>444445.17</v>
      </c>
      <c r="F491" s="65">
        <f t="shared" si="22"/>
        <v>1077627.3299999998</v>
      </c>
      <c r="G491" s="65">
        <f t="shared" si="23"/>
        <v>1522072.5</v>
      </c>
    </row>
    <row r="492" spans="1:7">
      <c r="A492" s="2">
        <v>52</v>
      </c>
      <c r="B492" s="2">
        <v>8800</v>
      </c>
      <c r="C492" s="1" t="s">
        <v>573</v>
      </c>
      <c r="D492">
        <v>1730310</v>
      </c>
      <c r="E492" s="65">
        <f t="shared" si="21"/>
        <v>252625.25999999998</v>
      </c>
      <c r="F492" s="65">
        <f t="shared" si="22"/>
        <v>612529.74</v>
      </c>
      <c r="G492" s="65">
        <f t="shared" si="23"/>
        <v>865155</v>
      </c>
    </row>
    <row r="493" spans="1:7">
      <c r="A493" s="2">
        <v>53</v>
      </c>
      <c r="B493" s="2">
        <v>100</v>
      </c>
      <c r="C493" s="1" t="s">
        <v>2</v>
      </c>
      <c r="D493">
        <v>419251</v>
      </c>
      <c r="E493" s="65">
        <f t="shared" si="21"/>
        <v>61210.645999999993</v>
      </c>
      <c r="F493" s="65">
        <f t="shared" si="22"/>
        <v>148414.85399999999</v>
      </c>
      <c r="G493" s="65">
        <f t="shared" si="23"/>
        <v>209625.5</v>
      </c>
    </row>
    <row r="494" spans="1:7">
      <c r="A494" s="2">
        <v>53</v>
      </c>
      <c r="B494" s="2">
        <v>200</v>
      </c>
      <c r="C494" s="1" t="s">
        <v>65</v>
      </c>
      <c r="D494">
        <v>57036</v>
      </c>
      <c r="E494" s="65">
        <f t="shared" si="21"/>
        <v>8327.2559999999994</v>
      </c>
      <c r="F494" s="65">
        <f t="shared" si="22"/>
        <v>20190.743999999999</v>
      </c>
      <c r="G494" s="65">
        <f t="shared" si="23"/>
        <v>28518</v>
      </c>
    </row>
    <row r="495" spans="1:7">
      <c r="A495" s="2">
        <v>53</v>
      </c>
      <c r="B495" s="2">
        <v>300</v>
      </c>
      <c r="C495" s="1" t="s">
        <v>90</v>
      </c>
      <c r="D495">
        <v>156876</v>
      </c>
      <c r="E495" s="65">
        <f t="shared" si="21"/>
        <v>22903.895999999997</v>
      </c>
      <c r="F495" s="65">
        <f t="shared" si="22"/>
        <v>55534.103999999999</v>
      </c>
      <c r="G495" s="65">
        <f t="shared" si="23"/>
        <v>78438</v>
      </c>
    </row>
    <row r="496" spans="1:7">
      <c r="A496" s="2">
        <v>53</v>
      </c>
      <c r="B496" s="2">
        <v>400</v>
      </c>
      <c r="C496" s="1" t="s">
        <v>214</v>
      </c>
      <c r="D496">
        <v>17880</v>
      </c>
      <c r="E496" s="65">
        <f t="shared" si="21"/>
        <v>2610.48</v>
      </c>
      <c r="F496" s="65">
        <f t="shared" si="22"/>
        <v>6329.5199999999995</v>
      </c>
      <c r="G496" s="65">
        <f t="shared" si="23"/>
        <v>8940</v>
      </c>
    </row>
    <row r="497" spans="1:7">
      <c r="A497" s="2">
        <v>53</v>
      </c>
      <c r="B497" s="2">
        <v>500</v>
      </c>
      <c r="C497" s="1" t="s">
        <v>238</v>
      </c>
      <c r="D497">
        <v>172714</v>
      </c>
      <c r="E497" s="65">
        <f t="shared" si="21"/>
        <v>25216.243999999999</v>
      </c>
      <c r="F497" s="65">
        <f t="shared" si="22"/>
        <v>61140.755999999994</v>
      </c>
      <c r="G497" s="65">
        <f t="shared" si="23"/>
        <v>86357</v>
      </c>
    </row>
    <row r="498" spans="1:7">
      <c r="A498" s="2">
        <v>53</v>
      </c>
      <c r="B498" s="2">
        <v>600</v>
      </c>
      <c r="C498" s="1" t="s">
        <v>416</v>
      </c>
      <c r="D498">
        <v>0</v>
      </c>
      <c r="E498" s="65">
        <f t="shared" si="21"/>
        <v>0</v>
      </c>
      <c r="F498" s="65">
        <f t="shared" si="22"/>
        <v>0</v>
      </c>
      <c r="G498" s="65">
        <f t="shared" si="23"/>
        <v>0</v>
      </c>
    </row>
    <row r="499" spans="1:7">
      <c r="A499" s="2">
        <v>53</v>
      </c>
      <c r="B499" s="2">
        <v>800</v>
      </c>
      <c r="C499" s="1" t="s">
        <v>458</v>
      </c>
      <c r="D499">
        <v>67556</v>
      </c>
      <c r="E499" s="65">
        <f t="shared" si="21"/>
        <v>9863.1759999999995</v>
      </c>
      <c r="F499" s="65">
        <f t="shared" si="22"/>
        <v>23914.824000000001</v>
      </c>
      <c r="G499" s="65">
        <f t="shared" si="23"/>
        <v>33778</v>
      </c>
    </row>
    <row r="500" spans="1:7">
      <c r="A500" s="2">
        <v>53</v>
      </c>
      <c r="B500" s="2">
        <v>1000</v>
      </c>
      <c r="C500" s="1" t="s">
        <v>666</v>
      </c>
      <c r="D500">
        <v>122437</v>
      </c>
      <c r="E500" s="65">
        <f t="shared" si="21"/>
        <v>17875.802</v>
      </c>
      <c r="F500" s="65">
        <f t="shared" si="22"/>
        <v>43342.697999999997</v>
      </c>
      <c r="G500" s="65">
        <f t="shared" si="23"/>
        <v>61218.5</v>
      </c>
    </row>
    <row r="501" spans="1:7">
      <c r="A501" s="2">
        <v>53</v>
      </c>
      <c r="B501" s="2">
        <v>1100</v>
      </c>
      <c r="C501" s="1" t="s">
        <v>671</v>
      </c>
      <c r="D501">
        <v>108679</v>
      </c>
      <c r="E501" s="65">
        <f t="shared" si="21"/>
        <v>15867.133999999998</v>
      </c>
      <c r="F501" s="65">
        <f t="shared" si="22"/>
        <v>38472.365999999995</v>
      </c>
      <c r="G501" s="65">
        <f t="shared" si="23"/>
        <v>54339.5</v>
      </c>
    </row>
    <row r="502" spans="1:7">
      <c r="A502" s="2">
        <v>53</v>
      </c>
      <c r="B502" s="2">
        <v>1200</v>
      </c>
      <c r="C502" s="1" t="s">
        <v>828</v>
      </c>
      <c r="D502">
        <v>95030</v>
      </c>
      <c r="E502" s="65">
        <f t="shared" si="21"/>
        <v>13874.38</v>
      </c>
      <c r="F502" s="65">
        <f t="shared" si="22"/>
        <v>33640.619999999995</v>
      </c>
      <c r="G502" s="65">
        <f t="shared" si="23"/>
        <v>47515</v>
      </c>
    </row>
    <row r="503" spans="1:7">
      <c r="A503" s="2">
        <v>53</v>
      </c>
      <c r="B503" s="2">
        <v>1300</v>
      </c>
      <c r="C503" s="1" t="s">
        <v>843</v>
      </c>
      <c r="D503">
        <v>3278469</v>
      </c>
      <c r="E503" s="65">
        <f t="shared" si="21"/>
        <v>478656.47399999999</v>
      </c>
      <c r="F503" s="65">
        <f t="shared" si="22"/>
        <v>1160578.0259999998</v>
      </c>
      <c r="G503" s="65">
        <f t="shared" si="23"/>
        <v>1639234.5</v>
      </c>
    </row>
    <row r="504" spans="1:7">
      <c r="A504" s="2">
        <v>54</v>
      </c>
      <c r="B504" s="2">
        <v>100</v>
      </c>
      <c r="C504" s="1" t="s">
        <v>0</v>
      </c>
      <c r="D504">
        <v>636075</v>
      </c>
      <c r="E504" s="65">
        <f t="shared" si="21"/>
        <v>92866.95</v>
      </c>
      <c r="F504" s="65">
        <f t="shared" si="22"/>
        <v>225170.55</v>
      </c>
      <c r="G504" s="65">
        <f t="shared" si="23"/>
        <v>318037.5</v>
      </c>
    </row>
    <row r="505" spans="1:7">
      <c r="A505" s="2">
        <v>54</v>
      </c>
      <c r="B505" s="2">
        <v>200</v>
      </c>
      <c r="C505" s="1" t="s">
        <v>80</v>
      </c>
      <c r="D505">
        <v>22493</v>
      </c>
      <c r="E505" s="65">
        <f t="shared" si="21"/>
        <v>3283.9779999999996</v>
      </c>
      <c r="F505" s="65">
        <f t="shared" si="22"/>
        <v>7962.5219999999999</v>
      </c>
      <c r="G505" s="65">
        <f t="shared" si="23"/>
        <v>11246.5</v>
      </c>
    </row>
    <row r="506" spans="1:7">
      <c r="A506" s="2">
        <v>54</v>
      </c>
      <c r="B506" s="2">
        <v>400</v>
      </c>
      <c r="C506" s="1" t="s">
        <v>288</v>
      </c>
      <c r="D506">
        <v>53811</v>
      </c>
      <c r="E506" s="65">
        <f t="shared" si="21"/>
        <v>7856.4059999999999</v>
      </c>
      <c r="F506" s="65">
        <f t="shared" si="22"/>
        <v>19049.093999999997</v>
      </c>
      <c r="G506" s="65">
        <f t="shared" si="23"/>
        <v>26905.5</v>
      </c>
    </row>
    <row r="507" spans="1:7">
      <c r="A507" s="2">
        <v>54</v>
      </c>
      <c r="B507" s="2">
        <v>500</v>
      </c>
      <c r="C507" s="1" t="s">
        <v>329</v>
      </c>
      <c r="D507">
        <v>193305</v>
      </c>
      <c r="E507" s="65">
        <f t="shared" si="21"/>
        <v>28222.53</v>
      </c>
      <c r="F507" s="65">
        <f t="shared" si="22"/>
        <v>68429.97</v>
      </c>
      <c r="G507" s="65">
        <f t="shared" si="23"/>
        <v>96652.5</v>
      </c>
    </row>
    <row r="508" spans="1:7">
      <c r="A508" s="2">
        <v>54</v>
      </c>
      <c r="B508" s="2">
        <v>600</v>
      </c>
      <c r="C508" s="1" t="s">
        <v>353</v>
      </c>
      <c r="D508">
        <v>71576</v>
      </c>
      <c r="E508" s="65">
        <f t="shared" si="21"/>
        <v>10450.096</v>
      </c>
      <c r="F508" s="65">
        <f t="shared" si="22"/>
        <v>25337.903999999999</v>
      </c>
      <c r="G508" s="65">
        <f t="shared" si="23"/>
        <v>35788</v>
      </c>
    </row>
    <row r="509" spans="1:7">
      <c r="A509" s="2">
        <v>54</v>
      </c>
      <c r="B509" s="2">
        <v>800</v>
      </c>
      <c r="C509" s="1" t="s">
        <v>614</v>
      </c>
      <c r="D509">
        <v>21733</v>
      </c>
      <c r="E509" s="65">
        <f t="shared" si="21"/>
        <v>3173.018</v>
      </c>
      <c r="F509" s="65">
        <f t="shared" si="22"/>
        <v>7693.482</v>
      </c>
      <c r="G509" s="65">
        <f t="shared" si="23"/>
        <v>10866.5</v>
      </c>
    </row>
    <row r="510" spans="1:7">
      <c r="A510" s="2">
        <v>54</v>
      </c>
      <c r="B510" s="2">
        <v>900</v>
      </c>
      <c r="C510" s="1" t="s">
        <v>694</v>
      </c>
      <c r="D510">
        <v>61915</v>
      </c>
      <c r="E510" s="65">
        <f t="shared" si="21"/>
        <v>9039.59</v>
      </c>
      <c r="F510" s="65">
        <f t="shared" si="22"/>
        <v>21917.91</v>
      </c>
      <c r="G510" s="65">
        <f t="shared" si="23"/>
        <v>30957.5</v>
      </c>
    </row>
    <row r="511" spans="1:7">
      <c r="A511" s="2">
        <v>54</v>
      </c>
      <c r="B511" s="2">
        <v>1100</v>
      </c>
      <c r="C511" s="1" t="s">
        <v>769</v>
      </c>
      <c r="D511">
        <v>316055</v>
      </c>
      <c r="E511" s="65">
        <f t="shared" si="21"/>
        <v>46144.03</v>
      </c>
      <c r="F511" s="65">
        <f t="shared" si="22"/>
        <v>111883.47</v>
      </c>
      <c r="G511" s="65">
        <f t="shared" si="23"/>
        <v>158027.5</v>
      </c>
    </row>
    <row r="512" spans="1:7">
      <c r="A512" s="2">
        <v>55</v>
      </c>
      <c r="B512" s="2">
        <v>100</v>
      </c>
      <c r="C512" s="1" t="s">
        <v>111</v>
      </c>
      <c r="D512">
        <v>312239</v>
      </c>
      <c r="E512" s="65">
        <f t="shared" si="21"/>
        <v>45586.894</v>
      </c>
      <c r="F512" s="65">
        <f t="shared" si="22"/>
        <v>110532.606</v>
      </c>
      <c r="G512" s="65">
        <f t="shared" si="23"/>
        <v>156119.5</v>
      </c>
    </row>
    <row r="513" spans="1:7">
      <c r="A513" s="2">
        <v>55</v>
      </c>
      <c r="B513" s="2">
        <v>500</v>
      </c>
      <c r="C513" s="1" t="s">
        <v>209</v>
      </c>
      <c r="D513">
        <v>147227</v>
      </c>
      <c r="E513" s="65">
        <f t="shared" si="21"/>
        <v>21495.142</v>
      </c>
      <c r="F513" s="65">
        <f t="shared" si="22"/>
        <v>52118.358</v>
      </c>
      <c r="G513" s="65">
        <f t="shared" si="23"/>
        <v>73613.5</v>
      </c>
    </row>
    <row r="514" spans="1:7">
      <c r="A514" s="2">
        <v>55</v>
      </c>
      <c r="B514" s="2">
        <v>600</v>
      </c>
      <c r="C514" s="1" t="s">
        <v>252</v>
      </c>
      <c r="D514">
        <v>529126</v>
      </c>
      <c r="E514" s="65">
        <f t="shared" ref="E514:E577" si="24">D514*0.146</f>
        <v>77252.395999999993</v>
      </c>
      <c r="F514" s="65">
        <f t="shared" ref="F514:F577" si="25">D514*0.354</f>
        <v>187310.60399999999</v>
      </c>
      <c r="G514" s="65">
        <f t="shared" ref="G514:G577" si="26">D514*0.5</f>
        <v>264563</v>
      </c>
    </row>
    <row r="515" spans="1:7">
      <c r="A515" s="2">
        <v>55</v>
      </c>
      <c r="B515" s="2">
        <v>800</v>
      </c>
      <c r="C515" s="1" t="s">
        <v>653</v>
      </c>
      <c r="D515">
        <v>7509021</v>
      </c>
      <c r="E515" s="65">
        <f t="shared" si="24"/>
        <v>1096317.0659999999</v>
      </c>
      <c r="F515" s="65">
        <f t="shared" si="25"/>
        <v>2658193.4339999999</v>
      </c>
      <c r="G515" s="65">
        <f t="shared" si="26"/>
        <v>3754510.5</v>
      </c>
    </row>
    <row r="516" spans="1:7">
      <c r="A516" s="2">
        <v>55</v>
      </c>
      <c r="B516" s="2">
        <v>1000</v>
      </c>
      <c r="C516" s="1" t="s">
        <v>741</v>
      </c>
      <c r="D516">
        <v>952588</v>
      </c>
      <c r="E516" s="65">
        <f t="shared" si="24"/>
        <v>139077.848</v>
      </c>
      <c r="F516" s="65">
        <f t="shared" si="25"/>
        <v>337216.152</v>
      </c>
      <c r="G516" s="65">
        <f t="shared" si="26"/>
        <v>476294</v>
      </c>
    </row>
    <row r="517" spans="1:7">
      <c r="A517" s="2">
        <v>55</v>
      </c>
      <c r="B517" s="2">
        <v>1200</v>
      </c>
      <c r="C517" s="1" t="s">
        <v>594</v>
      </c>
      <c r="D517">
        <v>78277</v>
      </c>
      <c r="E517" s="65">
        <f t="shared" si="24"/>
        <v>11428.441999999999</v>
      </c>
      <c r="F517" s="65">
        <f t="shared" si="25"/>
        <v>27710.057999999997</v>
      </c>
      <c r="G517" s="65">
        <f t="shared" si="26"/>
        <v>39138.5</v>
      </c>
    </row>
    <row r="518" spans="1:7">
      <c r="A518" s="2">
        <v>56</v>
      </c>
      <c r="B518" s="2">
        <v>200</v>
      </c>
      <c r="C518" s="1" t="s">
        <v>43</v>
      </c>
      <c r="D518">
        <v>88586</v>
      </c>
      <c r="E518" s="65">
        <f t="shared" si="24"/>
        <v>12933.555999999999</v>
      </c>
      <c r="F518" s="65">
        <f t="shared" si="25"/>
        <v>31359.444</v>
      </c>
      <c r="G518" s="65">
        <f t="shared" si="26"/>
        <v>44293</v>
      </c>
    </row>
    <row r="519" spans="1:7">
      <c r="A519" s="2">
        <v>56</v>
      </c>
      <c r="B519" s="2">
        <v>300</v>
      </c>
      <c r="C519" s="1" t="s">
        <v>78</v>
      </c>
      <c r="D519">
        <v>38242</v>
      </c>
      <c r="E519" s="65">
        <f t="shared" si="24"/>
        <v>5583.3319999999994</v>
      </c>
      <c r="F519" s="65">
        <f t="shared" si="25"/>
        <v>13537.668</v>
      </c>
      <c r="G519" s="65">
        <f t="shared" si="26"/>
        <v>19121</v>
      </c>
    </row>
    <row r="520" spans="1:7">
      <c r="A520" s="2">
        <v>56</v>
      </c>
      <c r="B520" s="2">
        <v>600</v>
      </c>
      <c r="C520" s="1" t="s">
        <v>150</v>
      </c>
      <c r="D520">
        <v>21595</v>
      </c>
      <c r="E520" s="65">
        <f t="shared" si="24"/>
        <v>3152.87</v>
      </c>
      <c r="F520" s="65">
        <f t="shared" si="25"/>
        <v>7644.6299999999992</v>
      </c>
      <c r="G520" s="65">
        <f t="shared" si="26"/>
        <v>10797.5</v>
      </c>
    </row>
    <row r="521" spans="1:7">
      <c r="A521" s="2">
        <v>56</v>
      </c>
      <c r="B521" s="2">
        <v>700</v>
      </c>
      <c r="C521" s="1" t="s">
        <v>182</v>
      </c>
      <c r="D521">
        <v>58649</v>
      </c>
      <c r="E521" s="65">
        <f t="shared" si="24"/>
        <v>8562.753999999999</v>
      </c>
      <c r="F521" s="65">
        <f t="shared" si="25"/>
        <v>20761.745999999999</v>
      </c>
      <c r="G521" s="65">
        <f t="shared" si="26"/>
        <v>29324.5</v>
      </c>
    </row>
    <row r="522" spans="1:7">
      <c r="A522" s="2">
        <v>56</v>
      </c>
      <c r="B522" s="2">
        <v>800</v>
      </c>
      <c r="C522" s="1" t="s">
        <v>191</v>
      </c>
      <c r="D522">
        <v>69985</v>
      </c>
      <c r="E522" s="65">
        <f t="shared" si="24"/>
        <v>10217.81</v>
      </c>
      <c r="F522" s="65">
        <f t="shared" si="25"/>
        <v>24774.69</v>
      </c>
      <c r="G522" s="65">
        <f t="shared" si="26"/>
        <v>34992.5</v>
      </c>
    </row>
    <row r="523" spans="1:7">
      <c r="A523" s="2">
        <v>56</v>
      </c>
      <c r="B523" s="2">
        <v>900</v>
      </c>
      <c r="C523" s="1" t="s">
        <v>201</v>
      </c>
      <c r="D523">
        <v>46012</v>
      </c>
      <c r="E523" s="65">
        <f t="shared" si="24"/>
        <v>6717.7519999999995</v>
      </c>
      <c r="F523" s="65">
        <f t="shared" si="25"/>
        <v>16288.248</v>
      </c>
      <c r="G523" s="65">
        <f t="shared" si="26"/>
        <v>23006</v>
      </c>
    </row>
    <row r="524" spans="1:7">
      <c r="A524" s="2">
        <v>56</v>
      </c>
      <c r="B524" s="2">
        <v>1100</v>
      </c>
      <c r="C524" s="1" t="s">
        <v>233</v>
      </c>
      <c r="D524">
        <v>36899</v>
      </c>
      <c r="E524" s="65">
        <f t="shared" si="24"/>
        <v>5387.2539999999999</v>
      </c>
      <c r="F524" s="65">
        <f t="shared" si="25"/>
        <v>13062.245999999999</v>
      </c>
      <c r="G524" s="65">
        <f t="shared" si="26"/>
        <v>18449.5</v>
      </c>
    </row>
    <row r="525" spans="1:7">
      <c r="A525" s="2">
        <v>56</v>
      </c>
      <c r="B525" s="2">
        <v>1200</v>
      </c>
      <c r="C525" s="1" t="s">
        <v>246</v>
      </c>
      <c r="D525">
        <v>30046</v>
      </c>
      <c r="E525" s="65">
        <f t="shared" si="24"/>
        <v>4386.7159999999994</v>
      </c>
      <c r="F525" s="65">
        <f t="shared" si="25"/>
        <v>10636.284</v>
      </c>
      <c r="G525" s="65">
        <f t="shared" si="26"/>
        <v>15023</v>
      </c>
    </row>
    <row r="526" spans="1:7">
      <c r="A526" s="2">
        <v>56</v>
      </c>
      <c r="B526" s="2">
        <v>1300</v>
      </c>
      <c r="C526" s="1" t="s">
        <v>261</v>
      </c>
      <c r="D526">
        <v>3674103</v>
      </c>
      <c r="E526" s="65">
        <f t="shared" si="24"/>
        <v>536419.03799999994</v>
      </c>
      <c r="F526" s="65">
        <f t="shared" si="25"/>
        <v>1300632.4619999998</v>
      </c>
      <c r="G526" s="65">
        <f t="shared" si="26"/>
        <v>1837051.5</v>
      </c>
    </row>
    <row r="527" spans="1:7">
      <c r="A527" s="2">
        <v>56</v>
      </c>
      <c r="B527" s="2">
        <v>1400</v>
      </c>
      <c r="C527" s="1" t="s">
        <v>354</v>
      </c>
      <c r="D527">
        <v>290908</v>
      </c>
      <c r="E527" s="65">
        <f t="shared" si="24"/>
        <v>42472.567999999999</v>
      </c>
      <c r="F527" s="65">
        <f t="shared" si="25"/>
        <v>102981.432</v>
      </c>
      <c r="G527" s="65">
        <f t="shared" si="26"/>
        <v>145454</v>
      </c>
    </row>
    <row r="528" spans="1:7">
      <c r="A528" s="2">
        <v>56</v>
      </c>
      <c r="B528" s="2">
        <v>1600</v>
      </c>
      <c r="C528" s="1" t="s">
        <v>564</v>
      </c>
      <c r="D528">
        <v>391956</v>
      </c>
      <c r="E528" s="65">
        <f t="shared" si="24"/>
        <v>57225.575999999994</v>
      </c>
      <c r="F528" s="65">
        <f t="shared" si="25"/>
        <v>138752.424</v>
      </c>
      <c r="G528" s="65">
        <f t="shared" si="26"/>
        <v>195978</v>
      </c>
    </row>
    <row r="529" spans="1:7">
      <c r="A529" s="2">
        <v>56</v>
      </c>
      <c r="B529" s="2">
        <v>1700</v>
      </c>
      <c r="C529" s="1" t="s">
        <v>602</v>
      </c>
      <c r="D529">
        <v>0</v>
      </c>
      <c r="E529" s="65">
        <f t="shared" si="24"/>
        <v>0</v>
      </c>
      <c r="F529" s="65">
        <f t="shared" si="25"/>
        <v>0</v>
      </c>
      <c r="G529" s="65">
        <f t="shared" si="26"/>
        <v>0</v>
      </c>
    </row>
    <row r="530" spans="1:7">
      <c r="A530" s="2">
        <v>56</v>
      </c>
      <c r="B530" s="2">
        <v>1800</v>
      </c>
      <c r="C530" s="1" t="s">
        <v>606</v>
      </c>
      <c r="D530">
        <v>271216</v>
      </c>
      <c r="E530" s="65">
        <f t="shared" si="24"/>
        <v>39597.536</v>
      </c>
      <c r="F530" s="65">
        <f t="shared" si="25"/>
        <v>96010.463999999993</v>
      </c>
      <c r="G530" s="65">
        <f t="shared" si="26"/>
        <v>135608</v>
      </c>
    </row>
    <row r="531" spans="1:7">
      <c r="A531" s="2">
        <v>56</v>
      </c>
      <c r="B531" s="2">
        <v>1900</v>
      </c>
      <c r="C531" s="1" t="s">
        <v>609</v>
      </c>
      <c r="D531">
        <v>968608</v>
      </c>
      <c r="E531" s="65">
        <f t="shared" si="24"/>
        <v>141416.76799999998</v>
      </c>
      <c r="F531" s="65">
        <f t="shared" si="25"/>
        <v>342887.23199999996</v>
      </c>
      <c r="G531" s="65">
        <f t="shared" si="26"/>
        <v>484304</v>
      </c>
    </row>
    <row r="532" spans="1:7">
      <c r="A532" s="2">
        <v>56</v>
      </c>
      <c r="B532" s="2">
        <v>2000</v>
      </c>
      <c r="C532" s="1" t="s">
        <v>613</v>
      </c>
      <c r="D532">
        <v>599642</v>
      </c>
      <c r="E532" s="65">
        <f t="shared" si="24"/>
        <v>87547.731999999989</v>
      </c>
      <c r="F532" s="65">
        <f t="shared" si="25"/>
        <v>212273.26799999998</v>
      </c>
      <c r="G532" s="65">
        <f t="shared" si="26"/>
        <v>299821</v>
      </c>
    </row>
    <row r="533" spans="1:7">
      <c r="A533" s="2">
        <v>56</v>
      </c>
      <c r="B533" s="2">
        <v>2100</v>
      </c>
      <c r="C533" s="1" t="s">
        <v>650</v>
      </c>
      <c r="D533">
        <v>16106</v>
      </c>
      <c r="E533" s="65">
        <f t="shared" si="24"/>
        <v>2351.4759999999997</v>
      </c>
      <c r="F533" s="65">
        <f t="shared" si="25"/>
        <v>5701.5239999999994</v>
      </c>
      <c r="G533" s="65">
        <f t="shared" si="26"/>
        <v>8053</v>
      </c>
    </row>
    <row r="534" spans="1:7">
      <c r="A534" s="2">
        <v>56</v>
      </c>
      <c r="B534" s="2">
        <v>2200</v>
      </c>
      <c r="C534" s="1" t="s">
        <v>773</v>
      </c>
      <c r="D534">
        <v>77431</v>
      </c>
      <c r="E534" s="65">
        <f t="shared" si="24"/>
        <v>11304.925999999999</v>
      </c>
      <c r="F534" s="65">
        <f t="shared" si="25"/>
        <v>27410.573999999997</v>
      </c>
      <c r="G534" s="65">
        <f t="shared" si="26"/>
        <v>38715.5</v>
      </c>
    </row>
    <row r="535" spans="1:7">
      <c r="A535" s="2">
        <v>56</v>
      </c>
      <c r="B535" s="2">
        <v>2300</v>
      </c>
      <c r="C535" s="1" t="s">
        <v>778</v>
      </c>
      <c r="D535">
        <v>34871</v>
      </c>
      <c r="E535" s="65">
        <f t="shared" si="24"/>
        <v>5091.1659999999993</v>
      </c>
      <c r="F535" s="65">
        <f t="shared" si="25"/>
        <v>12344.333999999999</v>
      </c>
      <c r="G535" s="65">
        <f t="shared" si="26"/>
        <v>17435.5</v>
      </c>
    </row>
    <row r="536" spans="1:7">
      <c r="A536" s="2">
        <v>56</v>
      </c>
      <c r="B536" s="2">
        <v>2400</v>
      </c>
      <c r="C536" s="1" t="s">
        <v>786</v>
      </c>
      <c r="D536">
        <v>10322</v>
      </c>
      <c r="E536" s="65">
        <f t="shared" si="24"/>
        <v>1507.0119999999999</v>
      </c>
      <c r="F536" s="65">
        <f t="shared" si="25"/>
        <v>3653.9879999999998</v>
      </c>
      <c r="G536" s="65">
        <f t="shared" si="26"/>
        <v>5161</v>
      </c>
    </row>
    <row r="537" spans="1:7">
      <c r="A537" s="2">
        <v>56</v>
      </c>
      <c r="B537" s="2">
        <v>2600</v>
      </c>
      <c r="C537" s="1" t="s">
        <v>775</v>
      </c>
      <c r="D537">
        <v>7532</v>
      </c>
      <c r="E537" s="65">
        <f t="shared" si="24"/>
        <v>1099.672</v>
      </c>
      <c r="F537" s="65">
        <f t="shared" si="25"/>
        <v>2666.328</v>
      </c>
      <c r="G537" s="65">
        <f t="shared" si="26"/>
        <v>3766</v>
      </c>
    </row>
    <row r="538" spans="1:7">
      <c r="A538" s="2">
        <v>57</v>
      </c>
      <c r="B538" s="2">
        <v>100</v>
      </c>
      <c r="C538" s="1" t="s">
        <v>306</v>
      </c>
      <c r="D538">
        <v>30338</v>
      </c>
      <c r="E538" s="65">
        <f t="shared" si="24"/>
        <v>4429.348</v>
      </c>
      <c r="F538" s="65">
        <f t="shared" si="25"/>
        <v>10739.652</v>
      </c>
      <c r="G538" s="65">
        <f t="shared" si="26"/>
        <v>15169</v>
      </c>
    </row>
    <row r="539" spans="1:7">
      <c r="A539" s="2">
        <v>57</v>
      </c>
      <c r="B539" s="2">
        <v>500</v>
      </c>
      <c r="C539" s="1" t="s">
        <v>722</v>
      </c>
      <c r="D539">
        <v>70139</v>
      </c>
      <c r="E539" s="65">
        <f t="shared" si="24"/>
        <v>10240.294</v>
      </c>
      <c r="F539" s="65">
        <f t="shared" si="25"/>
        <v>24829.205999999998</v>
      </c>
      <c r="G539" s="65">
        <f t="shared" si="26"/>
        <v>35069.5</v>
      </c>
    </row>
    <row r="540" spans="1:7">
      <c r="A540" s="2">
        <v>57</v>
      </c>
      <c r="B540" s="2">
        <v>600</v>
      </c>
      <c r="C540" s="1" t="s">
        <v>757</v>
      </c>
      <c r="D540">
        <v>3061444</v>
      </c>
      <c r="E540" s="65">
        <f t="shared" si="24"/>
        <v>446970.82399999996</v>
      </c>
      <c r="F540" s="65">
        <f t="shared" si="25"/>
        <v>1083751.176</v>
      </c>
      <c r="G540" s="65">
        <f t="shared" si="26"/>
        <v>1530722</v>
      </c>
    </row>
    <row r="541" spans="1:7">
      <c r="A541" s="2">
        <v>58</v>
      </c>
      <c r="B541" s="2">
        <v>100</v>
      </c>
      <c r="C541" s="1" t="s">
        <v>27</v>
      </c>
      <c r="D541">
        <v>81446</v>
      </c>
      <c r="E541" s="65">
        <f t="shared" si="24"/>
        <v>11891.116</v>
      </c>
      <c r="F541" s="65">
        <f t="shared" si="25"/>
        <v>28831.883999999998</v>
      </c>
      <c r="G541" s="65">
        <f t="shared" si="26"/>
        <v>40723</v>
      </c>
    </row>
    <row r="542" spans="1:7">
      <c r="A542" s="2">
        <v>58</v>
      </c>
      <c r="B542" s="2">
        <v>400</v>
      </c>
      <c r="C542" s="1" t="s">
        <v>92</v>
      </c>
      <c r="D542">
        <v>21433</v>
      </c>
      <c r="E542" s="65">
        <f t="shared" si="24"/>
        <v>3129.2179999999998</v>
      </c>
      <c r="F542" s="65">
        <f t="shared" si="25"/>
        <v>7587.2819999999992</v>
      </c>
      <c r="G542" s="65">
        <f t="shared" si="26"/>
        <v>10716.5</v>
      </c>
    </row>
    <row r="543" spans="1:7">
      <c r="A543" s="2">
        <v>58</v>
      </c>
      <c r="B543" s="2">
        <v>500</v>
      </c>
      <c r="C543" s="1" t="s">
        <v>103</v>
      </c>
      <c r="D543">
        <v>15060</v>
      </c>
      <c r="E543" s="65">
        <f t="shared" si="24"/>
        <v>2198.7599999999998</v>
      </c>
      <c r="F543" s="65">
        <f t="shared" si="25"/>
        <v>5331.24</v>
      </c>
      <c r="G543" s="65">
        <f t="shared" si="26"/>
        <v>7530</v>
      </c>
    </row>
    <row r="544" spans="1:7">
      <c r="A544" s="2">
        <v>58</v>
      </c>
      <c r="B544" s="2">
        <v>700</v>
      </c>
      <c r="C544" s="1" t="s">
        <v>199</v>
      </c>
      <c r="D544">
        <v>406</v>
      </c>
      <c r="E544" s="65">
        <f t="shared" si="24"/>
        <v>59.275999999999996</v>
      </c>
      <c r="F544" s="65">
        <f t="shared" si="25"/>
        <v>143.72399999999999</v>
      </c>
      <c r="G544" s="65">
        <f t="shared" si="26"/>
        <v>203</v>
      </c>
    </row>
    <row r="545" spans="1:7">
      <c r="A545" s="2">
        <v>58</v>
      </c>
      <c r="B545" s="2">
        <v>900</v>
      </c>
      <c r="C545" s="1" t="s">
        <v>264</v>
      </c>
      <c r="D545">
        <v>45051</v>
      </c>
      <c r="E545" s="65">
        <f t="shared" si="24"/>
        <v>6577.4459999999999</v>
      </c>
      <c r="F545" s="65">
        <f t="shared" si="25"/>
        <v>15948.053999999998</v>
      </c>
      <c r="G545" s="65">
        <f t="shared" si="26"/>
        <v>22525.5</v>
      </c>
    </row>
    <row r="546" spans="1:7">
      <c r="A546" s="2">
        <v>58</v>
      </c>
      <c r="B546" s="2">
        <v>1100</v>
      </c>
      <c r="C546" s="1" t="s">
        <v>355</v>
      </c>
      <c r="D546">
        <v>13223</v>
      </c>
      <c r="E546" s="65">
        <f t="shared" si="24"/>
        <v>1930.558</v>
      </c>
      <c r="F546" s="65">
        <f t="shared" si="25"/>
        <v>4680.942</v>
      </c>
      <c r="G546" s="65">
        <f t="shared" si="26"/>
        <v>6611.5</v>
      </c>
    </row>
    <row r="547" spans="1:7">
      <c r="A547" s="2">
        <v>58</v>
      </c>
      <c r="B547" s="2">
        <v>1200</v>
      </c>
      <c r="C547" s="1" t="s">
        <v>365</v>
      </c>
      <c r="D547">
        <v>346368</v>
      </c>
      <c r="E547" s="65">
        <f t="shared" si="24"/>
        <v>50569.727999999996</v>
      </c>
      <c r="F547" s="65">
        <f t="shared" si="25"/>
        <v>122614.272</v>
      </c>
      <c r="G547" s="65">
        <f t="shared" si="26"/>
        <v>173184</v>
      </c>
    </row>
    <row r="548" spans="1:7">
      <c r="A548" s="2">
        <v>58</v>
      </c>
      <c r="B548" s="2">
        <v>1300</v>
      </c>
      <c r="C548" s="1" t="s">
        <v>411</v>
      </c>
      <c r="D548">
        <v>6173</v>
      </c>
      <c r="E548" s="65">
        <f t="shared" si="24"/>
        <v>901.25799999999992</v>
      </c>
      <c r="F548" s="65">
        <f t="shared" si="25"/>
        <v>2185.2419999999997</v>
      </c>
      <c r="G548" s="65">
        <f t="shared" si="26"/>
        <v>3086.5</v>
      </c>
    </row>
    <row r="549" spans="1:7">
      <c r="A549" s="2">
        <v>58</v>
      </c>
      <c r="B549" s="2">
        <v>1700</v>
      </c>
      <c r="C549" s="1" t="s">
        <v>618</v>
      </c>
      <c r="D549">
        <v>616201</v>
      </c>
      <c r="E549" s="65">
        <f t="shared" si="24"/>
        <v>89965.34599999999</v>
      </c>
      <c r="F549" s="65">
        <f t="shared" si="25"/>
        <v>218135.15399999998</v>
      </c>
      <c r="G549" s="65">
        <f t="shared" si="26"/>
        <v>308100.5</v>
      </c>
    </row>
    <row r="550" spans="1:7">
      <c r="A550" s="2">
        <v>58</v>
      </c>
      <c r="B550" s="2">
        <v>2000</v>
      </c>
      <c r="C550" s="1" t="s">
        <v>674</v>
      </c>
      <c r="D550">
        <v>14646</v>
      </c>
      <c r="E550" s="65">
        <f t="shared" si="24"/>
        <v>2138.3159999999998</v>
      </c>
      <c r="F550" s="65">
        <f t="shared" si="25"/>
        <v>5184.6839999999993</v>
      </c>
      <c r="G550" s="65">
        <f t="shared" si="26"/>
        <v>7323</v>
      </c>
    </row>
    <row r="551" spans="1:7">
      <c r="A551" s="2">
        <v>58</v>
      </c>
      <c r="B551" s="2">
        <v>2100</v>
      </c>
      <c r="C551" s="1" t="s">
        <v>681</v>
      </c>
      <c r="D551">
        <v>1104905</v>
      </c>
      <c r="E551" s="65">
        <f t="shared" si="24"/>
        <v>161316.12999999998</v>
      </c>
      <c r="F551" s="65">
        <f t="shared" si="25"/>
        <v>391136.37</v>
      </c>
      <c r="G551" s="65">
        <f t="shared" si="26"/>
        <v>552452.5</v>
      </c>
    </row>
    <row r="552" spans="1:7">
      <c r="A552" s="2">
        <v>58</v>
      </c>
      <c r="B552" s="2">
        <v>2200</v>
      </c>
      <c r="C552" s="1" t="s">
        <v>747</v>
      </c>
      <c r="D552">
        <v>54941</v>
      </c>
      <c r="E552" s="65">
        <f t="shared" si="24"/>
        <v>8021.3859999999995</v>
      </c>
      <c r="F552" s="65">
        <f t="shared" si="25"/>
        <v>19449.113999999998</v>
      </c>
      <c r="G552" s="65">
        <f t="shared" si="26"/>
        <v>27470.5</v>
      </c>
    </row>
    <row r="553" spans="1:7">
      <c r="A553" s="2">
        <v>58</v>
      </c>
      <c r="B553" s="2">
        <v>2300</v>
      </c>
      <c r="C553" s="1" t="s">
        <v>827</v>
      </c>
      <c r="D553">
        <v>63373</v>
      </c>
      <c r="E553" s="65">
        <f t="shared" si="24"/>
        <v>9252.4579999999987</v>
      </c>
      <c r="F553" s="65">
        <f t="shared" si="25"/>
        <v>22434.041999999998</v>
      </c>
      <c r="G553" s="65">
        <f t="shared" si="26"/>
        <v>31686.5</v>
      </c>
    </row>
    <row r="554" spans="1:7">
      <c r="A554" s="2">
        <v>58</v>
      </c>
      <c r="B554" s="2">
        <v>2400</v>
      </c>
      <c r="C554" s="1" t="s">
        <v>654</v>
      </c>
      <c r="D554">
        <v>240787</v>
      </c>
      <c r="E554" s="65">
        <f t="shared" si="24"/>
        <v>35154.901999999995</v>
      </c>
      <c r="F554" s="65">
        <f t="shared" si="25"/>
        <v>85238.597999999998</v>
      </c>
      <c r="G554" s="65">
        <f t="shared" si="26"/>
        <v>120393.5</v>
      </c>
    </row>
    <row r="555" spans="1:7">
      <c r="A555" s="2">
        <v>59</v>
      </c>
      <c r="B555" s="2">
        <v>100</v>
      </c>
      <c r="C555" s="1" t="s">
        <v>226</v>
      </c>
      <c r="D555">
        <v>345672</v>
      </c>
      <c r="E555" s="65">
        <f t="shared" si="24"/>
        <v>50468.111999999994</v>
      </c>
      <c r="F555" s="65">
        <f t="shared" si="25"/>
        <v>122367.88799999999</v>
      </c>
      <c r="G555" s="65">
        <f t="shared" si="26"/>
        <v>172836</v>
      </c>
    </row>
    <row r="556" spans="1:7">
      <c r="A556" s="2">
        <v>59</v>
      </c>
      <c r="B556" s="2">
        <v>300</v>
      </c>
      <c r="C556" s="1" t="s">
        <v>344</v>
      </c>
      <c r="D556">
        <v>1500</v>
      </c>
      <c r="E556" s="65">
        <f t="shared" si="24"/>
        <v>219</v>
      </c>
      <c r="F556" s="65">
        <f t="shared" si="25"/>
        <v>531</v>
      </c>
      <c r="G556" s="65">
        <f t="shared" si="26"/>
        <v>750</v>
      </c>
    </row>
    <row r="557" spans="1:7">
      <c r="A557" s="2">
        <v>59</v>
      </c>
      <c r="B557" s="2">
        <v>400</v>
      </c>
      <c r="C557" s="1" t="s">
        <v>370</v>
      </c>
      <c r="D557">
        <v>41979</v>
      </c>
      <c r="E557" s="65">
        <f t="shared" si="24"/>
        <v>6128.9339999999993</v>
      </c>
      <c r="F557" s="65">
        <f t="shared" si="25"/>
        <v>14860.565999999999</v>
      </c>
      <c r="G557" s="65">
        <f t="shared" si="26"/>
        <v>20989.5</v>
      </c>
    </row>
    <row r="558" spans="1:7">
      <c r="A558" s="2">
        <v>59</v>
      </c>
      <c r="B558" s="2">
        <v>500</v>
      </c>
      <c r="C558" s="1" t="s">
        <v>381</v>
      </c>
      <c r="D558">
        <v>13864</v>
      </c>
      <c r="E558" s="65">
        <f t="shared" si="24"/>
        <v>2024.1439999999998</v>
      </c>
      <c r="F558" s="65">
        <f t="shared" si="25"/>
        <v>4907.8559999999998</v>
      </c>
      <c r="G558" s="65">
        <f t="shared" si="26"/>
        <v>6932</v>
      </c>
    </row>
    <row r="559" spans="1:7">
      <c r="A559" s="2">
        <v>59</v>
      </c>
      <c r="B559" s="2">
        <v>700</v>
      </c>
      <c r="C559" s="1" t="s">
        <v>622</v>
      </c>
      <c r="D559">
        <v>2074717</v>
      </c>
      <c r="E559" s="65">
        <f t="shared" si="24"/>
        <v>302908.68199999997</v>
      </c>
      <c r="F559" s="65">
        <f t="shared" si="25"/>
        <v>734449.81799999997</v>
      </c>
      <c r="G559" s="65">
        <f t="shared" si="26"/>
        <v>1037358.5</v>
      </c>
    </row>
    <row r="560" spans="1:7">
      <c r="A560" s="2">
        <v>59</v>
      </c>
      <c r="B560" s="2">
        <v>800</v>
      </c>
      <c r="C560" s="1" t="s">
        <v>673</v>
      </c>
      <c r="D560">
        <v>68851</v>
      </c>
      <c r="E560" s="65">
        <f t="shared" si="24"/>
        <v>10052.245999999999</v>
      </c>
      <c r="F560" s="65">
        <f t="shared" si="25"/>
        <v>24373.253999999997</v>
      </c>
      <c r="G560" s="65">
        <f t="shared" si="26"/>
        <v>34425.5</v>
      </c>
    </row>
    <row r="561" spans="1:7">
      <c r="A561" s="2">
        <v>59</v>
      </c>
      <c r="B561" s="2">
        <v>900</v>
      </c>
      <c r="C561" s="1" t="s">
        <v>765</v>
      </c>
      <c r="D561">
        <v>15140</v>
      </c>
      <c r="E561" s="65">
        <f t="shared" si="24"/>
        <v>2210.44</v>
      </c>
      <c r="F561" s="65">
        <f t="shared" si="25"/>
        <v>5359.5599999999995</v>
      </c>
      <c r="G561" s="65">
        <f t="shared" si="26"/>
        <v>7570</v>
      </c>
    </row>
    <row r="562" spans="1:7">
      <c r="A562" s="2">
        <v>59</v>
      </c>
      <c r="B562" s="2">
        <v>1000</v>
      </c>
      <c r="C562" s="1" t="s">
        <v>842</v>
      </c>
      <c r="D562">
        <v>28897</v>
      </c>
      <c r="E562" s="65">
        <f t="shared" si="24"/>
        <v>4218.9619999999995</v>
      </c>
      <c r="F562" s="65">
        <f t="shared" si="25"/>
        <v>10229.537999999999</v>
      </c>
      <c r="G562" s="65">
        <f t="shared" si="26"/>
        <v>14448.5</v>
      </c>
    </row>
    <row r="563" spans="1:7">
      <c r="A563" s="2">
        <v>59</v>
      </c>
      <c r="B563" s="2">
        <v>7600</v>
      </c>
      <c r="C563" s="1" t="s">
        <v>393</v>
      </c>
      <c r="D563">
        <v>215442</v>
      </c>
      <c r="E563" s="65">
        <f t="shared" si="24"/>
        <v>31454.531999999999</v>
      </c>
      <c r="F563" s="65">
        <f t="shared" si="25"/>
        <v>76266.467999999993</v>
      </c>
      <c r="G563" s="65">
        <f t="shared" si="26"/>
        <v>107721</v>
      </c>
    </row>
    <row r="564" spans="1:7">
      <c r="A564" s="2">
        <v>60</v>
      </c>
      <c r="B564" s="2">
        <v>200</v>
      </c>
      <c r="C564" s="1" t="s">
        <v>56</v>
      </c>
      <c r="D564">
        <v>20617</v>
      </c>
      <c r="E564" s="65">
        <f t="shared" si="24"/>
        <v>3010.0819999999999</v>
      </c>
      <c r="F564" s="65">
        <f t="shared" si="25"/>
        <v>7298.4179999999997</v>
      </c>
      <c r="G564" s="65">
        <f t="shared" si="26"/>
        <v>10308.5</v>
      </c>
    </row>
    <row r="565" spans="1:7">
      <c r="A565" s="2">
        <v>60</v>
      </c>
      <c r="B565" s="2">
        <v>300</v>
      </c>
      <c r="C565" s="1" t="s">
        <v>148</v>
      </c>
      <c r="D565">
        <v>58408</v>
      </c>
      <c r="E565" s="65">
        <f t="shared" si="24"/>
        <v>8527.5679999999993</v>
      </c>
      <c r="F565" s="65">
        <f t="shared" si="25"/>
        <v>20676.432000000001</v>
      </c>
      <c r="G565" s="65">
        <f t="shared" si="26"/>
        <v>29204</v>
      </c>
    </row>
    <row r="566" spans="1:7">
      <c r="A566" s="2">
        <v>60</v>
      </c>
      <c r="B566" s="2">
        <v>400</v>
      </c>
      <c r="C566" s="1" t="s">
        <v>174</v>
      </c>
      <c r="D566">
        <v>3707243</v>
      </c>
      <c r="E566" s="65">
        <f t="shared" si="24"/>
        <v>541257.478</v>
      </c>
      <c r="F566" s="65">
        <f t="shared" si="25"/>
        <v>1312364.0219999999</v>
      </c>
      <c r="G566" s="65">
        <f t="shared" si="26"/>
        <v>1853621.5</v>
      </c>
    </row>
    <row r="567" spans="1:7">
      <c r="A567" s="2">
        <v>60</v>
      </c>
      <c r="B567" s="2">
        <v>500</v>
      </c>
      <c r="C567" s="1" t="s">
        <v>220</v>
      </c>
      <c r="D567">
        <v>2310807</v>
      </c>
      <c r="E567" s="65">
        <f t="shared" si="24"/>
        <v>337377.82199999999</v>
      </c>
      <c r="F567" s="65">
        <f t="shared" si="25"/>
        <v>818025.67799999996</v>
      </c>
      <c r="G567" s="65">
        <f t="shared" si="26"/>
        <v>1155403.5</v>
      </c>
    </row>
    <row r="568" spans="1:7">
      <c r="A568" s="2">
        <v>60</v>
      </c>
      <c r="B568" s="2">
        <v>700</v>
      </c>
      <c r="C568" s="1" t="s">
        <v>247</v>
      </c>
      <c r="D568">
        <v>129683</v>
      </c>
      <c r="E568" s="65">
        <f t="shared" si="24"/>
        <v>18933.717999999997</v>
      </c>
      <c r="F568" s="65">
        <f t="shared" si="25"/>
        <v>45907.781999999999</v>
      </c>
      <c r="G568" s="65">
        <f t="shared" si="26"/>
        <v>64841.5</v>
      </c>
    </row>
    <row r="569" spans="1:7">
      <c r="A569" s="2">
        <v>60</v>
      </c>
      <c r="B569" s="2">
        <v>900</v>
      </c>
      <c r="C569" s="1" t="s">
        <v>262</v>
      </c>
      <c r="D569">
        <v>302007</v>
      </c>
      <c r="E569" s="65">
        <f t="shared" si="24"/>
        <v>44093.021999999997</v>
      </c>
      <c r="F569" s="65">
        <f t="shared" si="25"/>
        <v>106910.47799999999</v>
      </c>
      <c r="G569" s="65">
        <f t="shared" si="26"/>
        <v>151003.5</v>
      </c>
    </row>
    <row r="570" spans="1:7">
      <c r="A570" s="2">
        <v>60</v>
      </c>
      <c r="B570" s="2">
        <v>1000</v>
      </c>
      <c r="C570" s="1" t="s">
        <v>265</v>
      </c>
      <c r="D570">
        <v>96391</v>
      </c>
      <c r="E570" s="65">
        <f t="shared" si="24"/>
        <v>14073.085999999999</v>
      </c>
      <c r="F570" s="65">
        <f t="shared" si="25"/>
        <v>34122.413999999997</v>
      </c>
      <c r="G570" s="65">
        <f t="shared" si="26"/>
        <v>48195.5</v>
      </c>
    </row>
    <row r="571" spans="1:7">
      <c r="A571" s="2">
        <v>60</v>
      </c>
      <c r="B571" s="2">
        <v>1100</v>
      </c>
      <c r="C571" s="1" t="s">
        <v>274</v>
      </c>
      <c r="D571">
        <v>582321</v>
      </c>
      <c r="E571" s="65">
        <f t="shared" si="24"/>
        <v>85018.865999999995</v>
      </c>
      <c r="F571" s="65">
        <f t="shared" si="25"/>
        <v>206141.63399999999</v>
      </c>
      <c r="G571" s="65">
        <f t="shared" si="26"/>
        <v>291160.5</v>
      </c>
    </row>
    <row r="572" spans="1:7">
      <c r="A572" s="2">
        <v>60</v>
      </c>
      <c r="B572" s="2">
        <v>1300</v>
      </c>
      <c r="C572" s="1" t="s">
        <v>324</v>
      </c>
      <c r="D572">
        <v>14508</v>
      </c>
      <c r="E572" s="65">
        <f t="shared" si="24"/>
        <v>2118.1679999999997</v>
      </c>
      <c r="F572" s="65">
        <f t="shared" si="25"/>
        <v>5135.8319999999994</v>
      </c>
      <c r="G572" s="65">
        <f t="shared" si="26"/>
        <v>7254</v>
      </c>
    </row>
    <row r="573" spans="1:7">
      <c r="A573" s="2">
        <v>60</v>
      </c>
      <c r="B573" s="2">
        <v>1400</v>
      </c>
      <c r="C573" s="1" t="s">
        <v>446</v>
      </c>
      <c r="D573">
        <v>20963</v>
      </c>
      <c r="E573" s="65">
        <f t="shared" si="24"/>
        <v>3060.598</v>
      </c>
      <c r="F573" s="65">
        <f t="shared" si="25"/>
        <v>7420.902</v>
      </c>
      <c r="G573" s="65">
        <f t="shared" si="26"/>
        <v>10481.5</v>
      </c>
    </row>
    <row r="574" spans="1:7">
      <c r="A574" s="2">
        <v>60</v>
      </c>
      <c r="B574" s="2">
        <v>1600</v>
      </c>
      <c r="C574" s="1" t="s">
        <v>501</v>
      </c>
      <c r="D574">
        <v>230026</v>
      </c>
      <c r="E574" s="65">
        <f t="shared" si="24"/>
        <v>33583.795999999995</v>
      </c>
      <c r="F574" s="65">
        <f t="shared" si="25"/>
        <v>81429.203999999998</v>
      </c>
      <c r="G574" s="65">
        <f t="shared" si="26"/>
        <v>115013</v>
      </c>
    </row>
    <row r="575" spans="1:7">
      <c r="A575" s="2">
        <v>60</v>
      </c>
      <c r="B575" s="2">
        <v>1800</v>
      </c>
      <c r="C575" s="1" t="s">
        <v>512</v>
      </c>
      <c r="D575">
        <v>35568</v>
      </c>
      <c r="E575" s="65">
        <f t="shared" si="24"/>
        <v>5192.9279999999999</v>
      </c>
      <c r="F575" s="65">
        <f t="shared" si="25"/>
        <v>12591.072</v>
      </c>
      <c r="G575" s="65">
        <f t="shared" si="26"/>
        <v>17784</v>
      </c>
    </row>
    <row r="576" spans="1:7">
      <c r="A576" s="2">
        <v>60</v>
      </c>
      <c r="B576" s="2">
        <v>1900</v>
      </c>
      <c r="C576" s="1" t="s">
        <v>568</v>
      </c>
      <c r="D576">
        <v>24287</v>
      </c>
      <c r="E576" s="65">
        <f t="shared" si="24"/>
        <v>3545.9019999999996</v>
      </c>
      <c r="F576" s="65">
        <f t="shared" si="25"/>
        <v>8597.598</v>
      </c>
      <c r="G576" s="65">
        <f t="shared" si="26"/>
        <v>12143.5</v>
      </c>
    </row>
    <row r="577" spans="1:7">
      <c r="A577" s="2">
        <v>60</v>
      </c>
      <c r="B577" s="2">
        <v>2100</v>
      </c>
      <c r="C577" s="1" t="s">
        <v>762</v>
      </c>
      <c r="D577">
        <v>310</v>
      </c>
      <c r="E577" s="65">
        <f t="shared" si="24"/>
        <v>45.26</v>
      </c>
      <c r="F577" s="65">
        <f t="shared" si="25"/>
        <v>109.74</v>
      </c>
      <c r="G577" s="65">
        <f t="shared" si="26"/>
        <v>155</v>
      </c>
    </row>
    <row r="578" spans="1:7">
      <c r="A578" s="2">
        <v>60</v>
      </c>
      <c r="B578" s="2">
        <v>2200</v>
      </c>
      <c r="C578" s="1" t="s">
        <v>831</v>
      </c>
      <c r="D578">
        <v>43885</v>
      </c>
      <c r="E578" s="65">
        <f t="shared" ref="E578:E641" si="27">D578*0.146</f>
        <v>6407.21</v>
      </c>
      <c r="F578" s="65">
        <f t="shared" ref="F578:F641" si="28">D578*0.354</f>
        <v>15535.289999999999</v>
      </c>
      <c r="G578" s="65">
        <f t="shared" ref="G578:G641" si="29">D578*0.5</f>
        <v>21942.5</v>
      </c>
    </row>
    <row r="579" spans="1:7">
      <c r="A579" s="2">
        <v>61</v>
      </c>
      <c r="B579" s="2">
        <v>100</v>
      </c>
      <c r="C579" s="1" t="s">
        <v>180</v>
      </c>
      <c r="D579">
        <v>84043</v>
      </c>
      <c r="E579" s="65">
        <f t="shared" si="27"/>
        <v>12270.277999999998</v>
      </c>
      <c r="F579" s="65">
        <f t="shared" si="28"/>
        <v>29751.221999999998</v>
      </c>
      <c r="G579" s="65">
        <f t="shared" si="29"/>
        <v>42021.5</v>
      </c>
    </row>
    <row r="580" spans="1:7">
      <c r="A580" s="2">
        <v>61</v>
      </c>
      <c r="B580" s="2">
        <v>200</v>
      </c>
      <c r="C580" s="1" t="s">
        <v>258</v>
      </c>
      <c r="D580">
        <v>13074</v>
      </c>
      <c r="E580" s="65">
        <f t="shared" si="27"/>
        <v>1908.8039999999999</v>
      </c>
      <c r="F580" s="65">
        <f t="shared" si="28"/>
        <v>4628.1959999999999</v>
      </c>
      <c r="G580" s="65">
        <f t="shared" si="29"/>
        <v>6537</v>
      </c>
    </row>
    <row r="581" spans="1:7">
      <c r="A581" s="2">
        <v>61</v>
      </c>
      <c r="B581" s="2">
        <v>300</v>
      </c>
      <c r="C581" s="1" t="s">
        <v>300</v>
      </c>
      <c r="D581">
        <v>681953</v>
      </c>
      <c r="E581" s="65">
        <f t="shared" si="27"/>
        <v>99565.137999999992</v>
      </c>
      <c r="F581" s="65">
        <f t="shared" si="28"/>
        <v>241411.36199999999</v>
      </c>
      <c r="G581" s="65">
        <f t="shared" si="29"/>
        <v>340976.5</v>
      </c>
    </row>
    <row r="582" spans="1:7">
      <c r="A582" s="2">
        <v>61</v>
      </c>
      <c r="B582" s="2">
        <v>400</v>
      </c>
      <c r="C582" s="1" t="s">
        <v>463</v>
      </c>
      <c r="D582">
        <v>0</v>
      </c>
      <c r="E582" s="65">
        <f t="shared" si="27"/>
        <v>0</v>
      </c>
      <c r="F582" s="65">
        <f t="shared" si="28"/>
        <v>0</v>
      </c>
      <c r="G582" s="65">
        <f t="shared" si="29"/>
        <v>0</v>
      </c>
    </row>
    <row r="583" spans="1:7">
      <c r="A583" s="2">
        <v>61</v>
      </c>
      <c r="B583" s="2">
        <v>500</v>
      </c>
      <c r="C583" s="1" t="s">
        <v>470</v>
      </c>
      <c r="D583">
        <v>60048</v>
      </c>
      <c r="E583" s="65">
        <f t="shared" si="27"/>
        <v>8767.0079999999998</v>
      </c>
      <c r="F583" s="65">
        <f t="shared" si="28"/>
        <v>21256.991999999998</v>
      </c>
      <c r="G583" s="65">
        <f t="shared" si="29"/>
        <v>30024</v>
      </c>
    </row>
    <row r="584" spans="1:7">
      <c r="A584" s="2">
        <v>61</v>
      </c>
      <c r="B584" s="2">
        <v>700</v>
      </c>
      <c r="C584" s="1" t="s">
        <v>691</v>
      </c>
      <c r="D584">
        <v>6135</v>
      </c>
      <c r="E584" s="65">
        <f t="shared" si="27"/>
        <v>895.70999999999992</v>
      </c>
      <c r="F584" s="65">
        <f t="shared" si="28"/>
        <v>2171.79</v>
      </c>
      <c r="G584" s="65">
        <f t="shared" si="29"/>
        <v>3067.5</v>
      </c>
    </row>
    <row r="585" spans="1:7">
      <c r="A585" s="2">
        <v>61</v>
      </c>
      <c r="B585" s="2">
        <v>800</v>
      </c>
      <c r="C585" s="1" t="s">
        <v>737</v>
      </c>
      <c r="D585">
        <v>370553</v>
      </c>
      <c r="E585" s="65">
        <f t="shared" si="27"/>
        <v>54100.737999999998</v>
      </c>
      <c r="F585" s="65">
        <f t="shared" si="28"/>
        <v>131175.76199999999</v>
      </c>
      <c r="G585" s="65">
        <f t="shared" si="29"/>
        <v>185276.5</v>
      </c>
    </row>
    <row r="586" spans="1:7">
      <c r="A586" s="2">
        <v>61</v>
      </c>
      <c r="B586" s="2">
        <v>1000</v>
      </c>
      <c r="C586" s="1" t="s">
        <v>785</v>
      </c>
      <c r="D586">
        <v>43855</v>
      </c>
      <c r="E586" s="65">
        <f t="shared" si="27"/>
        <v>6402.83</v>
      </c>
      <c r="F586" s="65">
        <f t="shared" si="28"/>
        <v>15524.67</v>
      </c>
      <c r="G586" s="65">
        <f t="shared" si="29"/>
        <v>21927.5</v>
      </c>
    </row>
    <row r="587" spans="1:7">
      <c r="A587" s="2">
        <v>61</v>
      </c>
      <c r="B587" s="2">
        <v>1100</v>
      </c>
      <c r="C587" s="1" t="s">
        <v>819</v>
      </c>
      <c r="D587">
        <v>8014</v>
      </c>
      <c r="E587" s="65">
        <f t="shared" si="27"/>
        <v>1170.0439999999999</v>
      </c>
      <c r="F587" s="65">
        <f t="shared" si="28"/>
        <v>2836.9559999999997</v>
      </c>
      <c r="G587" s="65">
        <f t="shared" si="29"/>
        <v>4007</v>
      </c>
    </row>
    <row r="588" spans="1:7">
      <c r="A588" s="2">
        <v>62</v>
      </c>
      <c r="B588" s="2">
        <v>100</v>
      </c>
      <c r="C588" s="1" t="s">
        <v>555</v>
      </c>
      <c r="D588">
        <v>675153</v>
      </c>
      <c r="E588" s="65">
        <f t="shared" si="27"/>
        <v>98572.337999999989</v>
      </c>
      <c r="F588" s="65">
        <f t="shared" si="28"/>
        <v>239004.16199999998</v>
      </c>
      <c r="G588" s="65">
        <f t="shared" si="29"/>
        <v>337576.5</v>
      </c>
    </row>
    <row r="589" spans="1:7">
      <c r="A589" s="2">
        <v>62</v>
      </c>
      <c r="B589" s="2">
        <v>200</v>
      </c>
      <c r="C589" s="1" t="s">
        <v>575</v>
      </c>
      <c r="D589">
        <v>1751294</v>
      </c>
      <c r="E589" s="65">
        <f t="shared" si="27"/>
        <v>255688.92399999997</v>
      </c>
      <c r="F589" s="65">
        <f t="shared" si="28"/>
        <v>619958.076</v>
      </c>
      <c r="G589" s="65">
        <f t="shared" si="29"/>
        <v>875647</v>
      </c>
    </row>
    <row r="590" spans="1:7">
      <c r="A590" s="2">
        <v>62</v>
      </c>
      <c r="B590" s="2">
        <v>400</v>
      </c>
      <c r="C590" s="1" t="s">
        <v>664</v>
      </c>
      <c r="D590">
        <v>77800</v>
      </c>
      <c r="E590" s="65">
        <f t="shared" si="27"/>
        <v>11358.8</v>
      </c>
      <c r="F590" s="65">
        <f t="shared" si="28"/>
        <v>27541.199999999997</v>
      </c>
      <c r="G590" s="65">
        <f t="shared" si="29"/>
        <v>38900</v>
      </c>
    </row>
    <row r="591" spans="1:7">
      <c r="A591" s="2">
        <v>62</v>
      </c>
      <c r="B591" s="2">
        <v>500</v>
      </c>
      <c r="C591" s="1" t="s">
        <v>255</v>
      </c>
      <c r="D591">
        <v>603532</v>
      </c>
      <c r="E591" s="65">
        <f t="shared" si="27"/>
        <v>88115.671999999991</v>
      </c>
      <c r="F591" s="65">
        <f t="shared" si="28"/>
        <v>213650.32799999998</v>
      </c>
      <c r="G591" s="65">
        <f t="shared" si="29"/>
        <v>301766</v>
      </c>
    </row>
    <row r="592" spans="1:7">
      <c r="A592" s="2">
        <v>62</v>
      </c>
      <c r="B592" s="2">
        <v>600</v>
      </c>
      <c r="C592" s="1" t="s">
        <v>444</v>
      </c>
      <c r="D592">
        <v>539622</v>
      </c>
      <c r="E592" s="65">
        <f t="shared" si="27"/>
        <v>78784.811999999991</v>
      </c>
      <c r="F592" s="65">
        <f t="shared" si="28"/>
        <v>191026.18799999999</v>
      </c>
      <c r="G592" s="65">
        <f t="shared" si="29"/>
        <v>269811</v>
      </c>
    </row>
    <row r="593" spans="1:7">
      <c r="A593" s="2">
        <v>62</v>
      </c>
      <c r="B593" s="2">
        <v>700</v>
      </c>
      <c r="C593" s="1" t="s">
        <v>23</v>
      </c>
      <c r="D593">
        <v>0</v>
      </c>
      <c r="E593" s="65">
        <f t="shared" si="27"/>
        <v>0</v>
      </c>
      <c r="F593" s="65">
        <f t="shared" si="28"/>
        <v>0</v>
      </c>
      <c r="G593" s="65">
        <f t="shared" si="29"/>
        <v>0</v>
      </c>
    </row>
    <row r="594" spans="1:7">
      <c r="A594" s="2">
        <v>62</v>
      </c>
      <c r="B594" s="2">
        <v>800</v>
      </c>
      <c r="C594" s="1" t="s">
        <v>460</v>
      </c>
      <c r="D594">
        <v>434379</v>
      </c>
      <c r="E594" s="65">
        <f t="shared" si="27"/>
        <v>63419.333999999995</v>
      </c>
      <c r="F594" s="65">
        <f t="shared" si="28"/>
        <v>153770.166</v>
      </c>
      <c r="G594" s="65">
        <f t="shared" si="29"/>
        <v>217189.5</v>
      </c>
    </row>
    <row r="595" spans="1:7">
      <c r="A595" s="2">
        <v>62</v>
      </c>
      <c r="B595" s="2">
        <v>1000</v>
      </c>
      <c r="C595" s="1" t="s">
        <v>574</v>
      </c>
      <c r="D595">
        <v>0</v>
      </c>
      <c r="E595" s="65">
        <f t="shared" si="27"/>
        <v>0</v>
      </c>
      <c r="F595" s="65">
        <f t="shared" si="28"/>
        <v>0</v>
      </c>
      <c r="G595" s="65">
        <f t="shared" si="29"/>
        <v>0</v>
      </c>
    </row>
    <row r="596" spans="1:7">
      <c r="A596" s="2">
        <v>62</v>
      </c>
      <c r="B596" s="2">
        <v>1100</v>
      </c>
      <c r="C596" s="1" t="s">
        <v>491</v>
      </c>
      <c r="D596">
        <v>875682</v>
      </c>
      <c r="E596" s="65">
        <f t="shared" si="27"/>
        <v>127849.57199999999</v>
      </c>
      <c r="F596" s="65">
        <f t="shared" si="28"/>
        <v>309991.42799999996</v>
      </c>
      <c r="G596" s="65">
        <f t="shared" si="29"/>
        <v>437841</v>
      </c>
    </row>
    <row r="597" spans="1:7">
      <c r="A597" s="2">
        <v>62</v>
      </c>
      <c r="B597" s="2">
        <v>1200</v>
      </c>
      <c r="C597" s="1" t="s">
        <v>697</v>
      </c>
      <c r="D597">
        <v>0</v>
      </c>
      <c r="E597" s="65">
        <f t="shared" si="27"/>
        <v>0</v>
      </c>
      <c r="F597" s="65">
        <f t="shared" si="28"/>
        <v>0</v>
      </c>
      <c r="G597" s="65">
        <f t="shared" si="29"/>
        <v>0</v>
      </c>
    </row>
    <row r="598" spans="1:7">
      <c r="A598" s="2">
        <v>62</v>
      </c>
      <c r="B598" s="2">
        <v>1300</v>
      </c>
      <c r="C598" s="1" t="s">
        <v>777</v>
      </c>
      <c r="D598">
        <v>0</v>
      </c>
      <c r="E598" s="65">
        <f t="shared" si="27"/>
        <v>0</v>
      </c>
      <c r="F598" s="65">
        <f t="shared" si="28"/>
        <v>0</v>
      </c>
      <c r="G598" s="65">
        <f t="shared" si="29"/>
        <v>0</v>
      </c>
    </row>
    <row r="599" spans="1:7">
      <c r="A599" s="2">
        <v>62</v>
      </c>
      <c r="B599" s="2">
        <v>1700</v>
      </c>
      <c r="C599" s="1" t="s">
        <v>543</v>
      </c>
      <c r="D599">
        <v>739446</v>
      </c>
      <c r="E599" s="65">
        <f t="shared" si="27"/>
        <v>107959.11599999999</v>
      </c>
      <c r="F599" s="65">
        <f t="shared" si="28"/>
        <v>261763.88399999999</v>
      </c>
      <c r="G599" s="65">
        <f t="shared" si="29"/>
        <v>369723</v>
      </c>
    </row>
    <row r="600" spans="1:7">
      <c r="A600" s="2">
        <v>62</v>
      </c>
      <c r="B600" s="2">
        <v>1800</v>
      </c>
      <c r="C600" s="1" t="s">
        <v>290</v>
      </c>
      <c r="D600">
        <v>0</v>
      </c>
      <c r="E600" s="65">
        <f t="shared" si="27"/>
        <v>0</v>
      </c>
      <c r="F600" s="65">
        <f t="shared" si="28"/>
        <v>0</v>
      </c>
      <c r="G600" s="65">
        <f t="shared" si="29"/>
        <v>0</v>
      </c>
    </row>
    <row r="601" spans="1:7">
      <c r="A601" s="2">
        <v>62</v>
      </c>
      <c r="B601" s="2">
        <v>8900</v>
      </c>
      <c r="C601" s="1" t="s">
        <v>729</v>
      </c>
      <c r="D601">
        <v>65217748</v>
      </c>
      <c r="E601" s="65">
        <f t="shared" si="27"/>
        <v>9521791.2079999987</v>
      </c>
      <c r="F601" s="65">
        <f t="shared" si="28"/>
        <v>23087082.791999999</v>
      </c>
      <c r="G601" s="65">
        <f t="shared" si="29"/>
        <v>32608874</v>
      </c>
    </row>
    <row r="602" spans="1:7">
      <c r="A602" s="2">
        <v>62</v>
      </c>
      <c r="B602" s="2">
        <v>9400</v>
      </c>
      <c r="C602" s="1" t="s">
        <v>822</v>
      </c>
      <c r="D602">
        <v>1588195</v>
      </c>
      <c r="E602" s="65">
        <f t="shared" si="27"/>
        <v>231876.46999999997</v>
      </c>
      <c r="F602" s="65">
        <f t="shared" si="28"/>
        <v>562221.03</v>
      </c>
      <c r="G602" s="65">
        <f t="shared" si="29"/>
        <v>794097.5</v>
      </c>
    </row>
    <row r="603" spans="1:7">
      <c r="A603" s="2">
        <v>63</v>
      </c>
      <c r="B603" s="2">
        <v>100</v>
      </c>
      <c r="C603" s="1" t="s">
        <v>95</v>
      </c>
      <c r="D603">
        <v>30306</v>
      </c>
      <c r="E603" s="65">
        <f t="shared" si="27"/>
        <v>4424.6759999999995</v>
      </c>
      <c r="F603" s="65">
        <f t="shared" si="28"/>
        <v>10728.323999999999</v>
      </c>
      <c r="G603" s="65">
        <f t="shared" si="29"/>
        <v>15153</v>
      </c>
    </row>
    <row r="604" spans="1:7">
      <c r="A604" s="2">
        <v>63</v>
      </c>
      <c r="B604" s="2">
        <v>400</v>
      </c>
      <c r="C604" s="1" t="s">
        <v>589</v>
      </c>
      <c r="D604">
        <v>129012</v>
      </c>
      <c r="E604" s="65">
        <f t="shared" si="27"/>
        <v>18835.752</v>
      </c>
      <c r="F604" s="65">
        <f t="shared" si="28"/>
        <v>45670.248</v>
      </c>
      <c r="G604" s="65">
        <f t="shared" si="29"/>
        <v>64506</v>
      </c>
    </row>
    <row r="605" spans="1:7">
      <c r="A605" s="2">
        <v>63</v>
      </c>
      <c r="B605" s="2">
        <v>500</v>
      </c>
      <c r="C605" s="1" t="s">
        <v>625</v>
      </c>
      <c r="D605">
        <v>54779</v>
      </c>
      <c r="E605" s="65">
        <f t="shared" si="27"/>
        <v>7997.7339999999995</v>
      </c>
      <c r="F605" s="65">
        <f t="shared" si="28"/>
        <v>19391.766</v>
      </c>
      <c r="G605" s="65">
        <f t="shared" si="29"/>
        <v>27389.5</v>
      </c>
    </row>
    <row r="606" spans="1:7">
      <c r="A606" s="2">
        <v>63</v>
      </c>
      <c r="B606" s="2">
        <v>600</v>
      </c>
      <c r="C606" s="1" t="s">
        <v>640</v>
      </c>
      <c r="D606">
        <v>595462</v>
      </c>
      <c r="E606" s="65">
        <f t="shared" si="27"/>
        <v>86937.45199999999</v>
      </c>
      <c r="F606" s="65">
        <f t="shared" si="28"/>
        <v>210793.54799999998</v>
      </c>
      <c r="G606" s="65">
        <f t="shared" si="29"/>
        <v>297731</v>
      </c>
    </row>
    <row r="607" spans="1:7">
      <c r="A607" s="2">
        <v>64</v>
      </c>
      <c r="B607" s="2">
        <v>100</v>
      </c>
      <c r="C607" s="1" t="s">
        <v>57</v>
      </c>
      <c r="D607">
        <v>118741</v>
      </c>
      <c r="E607" s="65">
        <f t="shared" si="27"/>
        <v>17336.185999999998</v>
      </c>
      <c r="F607" s="65">
        <f t="shared" si="28"/>
        <v>42034.313999999998</v>
      </c>
      <c r="G607" s="65">
        <f t="shared" si="29"/>
        <v>59370.5</v>
      </c>
    </row>
    <row r="608" spans="1:7">
      <c r="A608" s="2">
        <v>64</v>
      </c>
      <c r="B608" s="2">
        <v>200</v>
      </c>
      <c r="C608" s="1" t="s">
        <v>146</v>
      </c>
      <c r="D608">
        <v>35777</v>
      </c>
      <c r="E608" s="65">
        <f t="shared" si="27"/>
        <v>5223.442</v>
      </c>
      <c r="F608" s="65">
        <f t="shared" si="28"/>
        <v>12665.057999999999</v>
      </c>
      <c r="G608" s="65">
        <f t="shared" si="29"/>
        <v>17888.5</v>
      </c>
    </row>
    <row r="609" spans="1:7">
      <c r="A609" s="2">
        <v>64</v>
      </c>
      <c r="B609" s="2">
        <v>300</v>
      </c>
      <c r="C609" s="1" t="s">
        <v>197</v>
      </c>
      <c r="D609">
        <v>12330</v>
      </c>
      <c r="E609" s="65">
        <f t="shared" si="27"/>
        <v>1800.1799999999998</v>
      </c>
      <c r="F609" s="65">
        <f t="shared" si="28"/>
        <v>4364.82</v>
      </c>
      <c r="G609" s="65">
        <f t="shared" si="29"/>
        <v>6165</v>
      </c>
    </row>
    <row r="610" spans="1:7">
      <c r="A610" s="2">
        <v>64</v>
      </c>
      <c r="B610" s="2">
        <v>400</v>
      </c>
      <c r="C610" s="1" t="s">
        <v>436</v>
      </c>
      <c r="D610">
        <v>310187</v>
      </c>
      <c r="E610" s="65">
        <f t="shared" si="27"/>
        <v>45287.301999999996</v>
      </c>
      <c r="F610" s="65">
        <f t="shared" si="28"/>
        <v>109806.19799999999</v>
      </c>
      <c r="G610" s="65">
        <f t="shared" si="29"/>
        <v>155093.5</v>
      </c>
    </row>
    <row r="611" spans="1:7">
      <c r="A611" s="2">
        <v>64</v>
      </c>
      <c r="B611" s="2">
        <v>500</v>
      </c>
      <c r="C611" s="1" t="s">
        <v>471</v>
      </c>
      <c r="D611">
        <v>53301</v>
      </c>
      <c r="E611" s="65">
        <f t="shared" si="27"/>
        <v>7781.9459999999999</v>
      </c>
      <c r="F611" s="65">
        <f t="shared" si="28"/>
        <v>18868.554</v>
      </c>
      <c r="G611" s="65">
        <f t="shared" si="29"/>
        <v>26650.5</v>
      </c>
    </row>
    <row r="612" spans="1:7">
      <c r="A612" s="2">
        <v>64</v>
      </c>
      <c r="B612" s="2">
        <v>600</v>
      </c>
      <c r="C612" s="1" t="s">
        <v>519</v>
      </c>
      <c r="D612">
        <v>62295</v>
      </c>
      <c r="E612" s="65">
        <f t="shared" si="27"/>
        <v>9095.07</v>
      </c>
      <c r="F612" s="65">
        <f t="shared" si="28"/>
        <v>22052.43</v>
      </c>
      <c r="G612" s="65">
        <f t="shared" si="29"/>
        <v>31147.5</v>
      </c>
    </row>
    <row r="613" spans="1:7">
      <c r="A613" s="2">
        <v>64</v>
      </c>
      <c r="B613" s="2">
        <v>700</v>
      </c>
      <c r="C613" s="1" t="s">
        <v>537</v>
      </c>
      <c r="D613">
        <v>334701</v>
      </c>
      <c r="E613" s="65">
        <f t="shared" si="27"/>
        <v>48866.345999999998</v>
      </c>
      <c r="F613" s="65">
        <f t="shared" si="28"/>
        <v>118484.15399999999</v>
      </c>
      <c r="G613" s="65">
        <f t="shared" si="29"/>
        <v>167350.5</v>
      </c>
    </row>
    <row r="614" spans="1:7">
      <c r="A614" s="2">
        <v>64</v>
      </c>
      <c r="B614" s="2">
        <v>900</v>
      </c>
      <c r="C614" s="1" t="s">
        <v>642</v>
      </c>
      <c r="D614">
        <v>1535803</v>
      </c>
      <c r="E614" s="65">
        <f t="shared" si="27"/>
        <v>224227.23799999998</v>
      </c>
      <c r="F614" s="65">
        <f t="shared" si="28"/>
        <v>543674.26199999999</v>
      </c>
      <c r="G614" s="65">
        <f t="shared" si="29"/>
        <v>767901.5</v>
      </c>
    </row>
    <row r="615" spans="1:7">
      <c r="A615" s="2">
        <v>64</v>
      </c>
      <c r="B615" s="2">
        <v>1000</v>
      </c>
      <c r="C615" s="1" t="s">
        <v>646</v>
      </c>
      <c r="D615">
        <v>19678</v>
      </c>
      <c r="E615" s="65">
        <f t="shared" si="27"/>
        <v>2872.9879999999998</v>
      </c>
      <c r="F615" s="65">
        <f t="shared" si="28"/>
        <v>6966.0119999999997</v>
      </c>
      <c r="G615" s="65">
        <f t="shared" si="29"/>
        <v>9839</v>
      </c>
    </row>
    <row r="616" spans="1:7">
      <c r="A616" s="2">
        <v>64</v>
      </c>
      <c r="B616" s="2">
        <v>1100</v>
      </c>
      <c r="C616" s="1" t="s">
        <v>680</v>
      </c>
      <c r="D616">
        <v>105390</v>
      </c>
      <c r="E616" s="65">
        <f t="shared" si="27"/>
        <v>15386.939999999999</v>
      </c>
      <c r="F616" s="65">
        <f t="shared" si="28"/>
        <v>37308.06</v>
      </c>
      <c r="G616" s="65">
        <f t="shared" si="29"/>
        <v>52695</v>
      </c>
    </row>
    <row r="617" spans="1:7">
      <c r="A617" s="2">
        <v>64</v>
      </c>
      <c r="B617" s="2">
        <v>1200</v>
      </c>
      <c r="C617" s="1" t="s">
        <v>689</v>
      </c>
      <c r="D617">
        <v>16172</v>
      </c>
      <c r="E617" s="65">
        <f t="shared" si="27"/>
        <v>2361.1120000000001</v>
      </c>
      <c r="F617" s="65">
        <f t="shared" si="28"/>
        <v>5724.8879999999999</v>
      </c>
      <c r="G617" s="65">
        <f t="shared" si="29"/>
        <v>8086</v>
      </c>
    </row>
    <row r="618" spans="1:7">
      <c r="A618" s="2">
        <v>64</v>
      </c>
      <c r="B618" s="2">
        <v>1300</v>
      </c>
      <c r="C618" s="1" t="s">
        <v>782</v>
      </c>
      <c r="D618">
        <v>87617</v>
      </c>
      <c r="E618" s="65">
        <f t="shared" si="27"/>
        <v>12792.081999999999</v>
      </c>
      <c r="F618" s="65">
        <f t="shared" si="28"/>
        <v>31016.417999999998</v>
      </c>
      <c r="G618" s="65">
        <f t="shared" si="29"/>
        <v>43808.5</v>
      </c>
    </row>
    <row r="619" spans="1:7">
      <c r="A619" s="2">
        <v>64</v>
      </c>
      <c r="B619" s="2">
        <v>1400</v>
      </c>
      <c r="C619" s="1" t="s">
        <v>789</v>
      </c>
      <c r="D619">
        <v>220897</v>
      </c>
      <c r="E619" s="65">
        <f t="shared" si="27"/>
        <v>32250.962</v>
      </c>
      <c r="F619" s="65">
        <f t="shared" si="28"/>
        <v>78197.538</v>
      </c>
      <c r="G619" s="65">
        <f t="shared" si="29"/>
        <v>110448.5</v>
      </c>
    </row>
    <row r="620" spans="1:7">
      <c r="A620" s="2">
        <v>64</v>
      </c>
      <c r="B620" s="2">
        <v>1500</v>
      </c>
      <c r="C620" s="1" t="s">
        <v>796</v>
      </c>
      <c r="D620">
        <v>280522</v>
      </c>
      <c r="E620" s="65">
        <f t="shared" si="27"/>
        <v>40956.212</v>
      </c>
      <c r="F620" s="65">
        <f t="shared" si="28"/>
        <v>99304.788</v>
      </c>
      <c r="G620" s="65">
        <f t="shared" si="29"/>
        <v>140261</v>
      </c>
    </row>
    <row r="621" spans="1:7">
      <c r="A621" s="2">
        <v>64</v>
      </c>
      <c r="B621" s="2">
        <v>1600</v>
      </c>
      <c r="C621" s="1" t="s">
        <v>800</v>
      </c>
      <c r="D621">
        <v>20598</v>
      </c>
      <c r="E621" s="65">
        <f t="shared" si="27"/>
        <v>3007.308</v>
      </c>
      <c r="F621" s="65">
        <f t="shared" si="28"/>
        <v>7291.692</v>
      </c>
      <c r="G621" s="65">
        <f t="shared" si="29"/>
        <v>10299</v>
      </c>
    </row>
    <row r="622" spans="1:7">
      <c r="A622" s="2">
        <v>65</v>
      </c>
      <c r="B622" s="2">
        <v>100</v>
      </c>
      <c r="C622" s="1" t="s">
        <v>69</v>
      </c>
      <c r="D622">
        <v>394788</v>
      </c>
      <c r="E622" s="65">
        <f t="shared" si="27"/>
        <v>57639.047999999995</v>
      </c>
      <c r="F622" s="65">
        <f t="shared" si="28"/>
        <v>139754.95199999999</v>
      </c>
      <c r="G622" s="65">
        <f t="shared" si="29"/>
        <v>197394</v>
      </c>
    </row>
    <row r="623" spans="1:7">
      <c r="A623" s="2">
        <v>65</v>
      </c>
      <c r="B623" s="2">
        <v>200</v>
      </c>
      <c r="C623" s="1" t="s">
        <v>106</v>
      </c>
      <c r="D623">
        <v>232148</v>
      </c>
      <c r="E623" s="65">
        <f t="shared" si="27"/>
        <v>33893.608</v>
      </c>
      <c r="F623" s="65">
        <f t="shared" si="28"/>
        <v>82180.391999999993</v>
      </c>
      <c r="G623" s="65">
        <f t="shared" si="29"/>
        <v>116074</v>
      </c>
    </row>
    <row r="624" spans="1:7">
      <c r="A624" s="2">
        <v>65</v>
      </c>
      <c r="B624" s="2">
        <v>300</v>
      </c>
      <c r="C624" s="1" t="s">
        <v>183</v>
      </c>
      <c r="D624">
        <v>149952</v>
      </c>
      <c r="E624" s="65">
        <f t="shared" si="27"/>
        <v>21892.991999999998</v>
      </c>
      <c r="F624" s="65">
        <f t="shared" si="28"/>
        <v>53083.007999999994</v>
      </c>
      <c r="G624" s="65">
        <f t="shared" si="29"/>
        <v>74976</v>
      </c>
    </row>
    <row r="625" spans="1:7">
      <c r="A625" s="2">
        <v>65</v>
      </c>
      <c r="B625" s="2">
        <v>400</v>
      </c>
      <c r="C625" s="1" t="s">
        <v>253</v>
      </c>
      <c r="D625">
        <v>455185</v>
      </c>
      <c r="E625" s="65">
        <f t="shared" si="27"/>
        <v>66457.009999999995</v>
      </c>
      <c r="F625" s="65">
        <f t="shared" si="28"/>
        <v>161135.49</v>
      </c>
      <c r="G625" s="65">
        <f t="shared" si="29"/>
        <v>227592.5</v>
      </c>
    </row>
    <row r="626" spans="1:7">
      <c r="A626" s="2">
        <v>65</v>
      </c>
      <c r="B626" s="2">
        <v>500</v>
      </c>
      <c r="C626" s="1" t="s">
        <v>277</v>
      </c>
      <c r="D626">
        <v>159506</v>
      </c>
      <c r="E626" s="65">
        <f t="shared" si="27"/>
        <v>23287.876</v>
      </c>
      <c r="F626" s="65">
        <f t="shared" si="28"/>
        <v>56465.123999999996</v>
      </c>
      <c r="G626" s="65">
        <f t="shared" si="29"/>
        <v>79753</v>
      </c>
    </row>
    <row r="627" spans="1:7">
      <c r="A627" s="2">
        <v>65</v>
      </c>
      <c r="B627" s="2">
        <v>600</v>
      </c>
      <c r="C627" s="1" t="s">
        <v>349</v>
      </c>
      <c r="D627">
        <v>355357</v>
      </c>
      <c r="E627" s="65">
        <f t="shared" si="27"/>
        <v>51882.121999999996</v>
      </c>
      <c r="F627" s="65">
        <f t="shared" si="28"/>
        <v>125796.378</v>
      </c>
      <c r="G627" s="65">
        <f t="shared" si="29"/>
        <v>177678.5</v>
      </c>
    </row>
    <row r="628" spans="1:7">
      <c r="A628" s="2">
        <v>65</v>
      </c>
      <c r="B628" s="2">
        <v>700</v>
      </c>
      <c r="C628" s="1" t="s">
        <v>540</v>
      </c>
      <c r="D628">
        <v>138663</v>
      </c>
      <c r="E628" s="65">
        <f t="shared" si="27"/>
        <v>20244.797999999999</v>
      </c>
      <c r="F628" s="65">
        <f t="shared" si="28"/>
        <v>49086.701999999997</v>
      </c>
      <c r="G628" s="65">
        <f t="shared" si="29"/>
        <v>69331.5</v>
      </c>
    </row>
    <row r="629" spans="1:7">
      <c r="A629" s="2">
        <v>65</v>
      </c>
      <c r="B629" s="2">
        <v>800</v>
      </c>
      <c r="C629" s="1" t="s">
        <v>590</v>
      </c>
      <c r="D629">
        <v>797367</v>
      </c>
      <c r="E629" s="65">
        <f t="shared" si="27"/>
        <v>116415.58199999999</v>
      </c>
      <c r="F629" s="65">
        <f t="shared" si="28"/>
        <v>282267.91800000001</v>
      </c>
      <c r="G629" s="65">
        <f t="shared" si="29"/>
        <v>398683.5</v>
      </c>
    </row>
    <row r="630" spans="1:7">
      <c r="A630" s="2">
        <v>65</v>
      </c>
      <c r="B630" s="2">
        <v>900</v>
      </c>
      <c r="C630" s="1" t="s">
        <v>645</v>
      </c>
      <c r="D630">
        <v>459632</v>
      </c>
      <c r="E630" s="65">
        <f t="shared" si="27"/>
        <v>67106.271999999997</v>
      </c>
      <c r="F630" s="65">
        <f t="shared" si="28"/>
        <v>162709.728</v>
      </c>
      <c r="G630" s="65">
        <f t="shared" si="29"/>
        <v>229816</v>
      </c>
    </row>
    <row r="631" spans="1:7">
      <c r="A631" s="2">
        <v>65</v>
      </c>
      <c r="B631" s="2">
        <v>1000</v>
      </c>
      <c r="C631" s="1" t="s">
        <v>676</v>
      </c>
      <c r="D631">
        <v>208906</v>
      </c>
      <c r="E631" s="65">
        <f t="shared" si="27"/>
        <v>30500.275999999998</v>
      </c>
      <c r="F631" s="65">
        <f t="shared" si="28"/>
        <v>73952.724000000002</v>
      </c>
      <c r="G631" s="65">
        <f t="shared" si="29"/>
        <v>104453</v>
      </c>
    </row>
    <row r="632" spans="1:7">
      <c r="A632" s="2">
        <v>66</v>
      </c>
      <c r="B632" s="2">
        <v>200</v>
      </c>
      <c r="C632" s="1" t="s">
        <v>213</v>
      </c>
      <c r="D632">
        <v>175777</v>
      </c>
      <c r="E632" s="65">
        <f t="shared" si="27"/>
        <v>25663.441999999999</v>
      </c>
      <c r="F632" s="65">
        <f t="shared" si="28"/>
        <v>62225.057999999997</v>
      </c>
      <c r="G632" s="65">
        <f t="shared" si="29"/>
        <v>87888.5</v>
      </c>
    </row>
    <row r="633" spans="1:7">
      <c r="A633" s="2">
        <v>66</v>
      </c>
      <c r="B633" s="2">
        <v>300</v>
      </c>
      <c r="C633" s="1" t="s">
        <v>256</v>
      </c>
      <c r="D633">
        <v>5617604</v>
      </c>
      <c r="E633" s="65">
        <f t="shared" si="27"/>
        <v>820170.18399999989</v>
      </c>
      <c r="F633" s="65">
        <f t="shared" si="28"/>
        <v>1988631.8159999999</v>
      </c>
      <c r="G633" s="65">
        <f t="shared" si="29"/>
        <v>2808802</v>
      </c>
    </row>
    <row r="634" spans="1:7">
      <c r="A634" s="2">
        <v>66</v>
      </c>
      <c r="B634" s="2">
        <v>400</v>
      </c>
      <c r="C634" s="1" t="s">
        <v>467</v>
      </c>
      <c r="D634">
        <v>438250</v>
      </c>
      <c r="E634" s="65">
        <f t="shared" si="27"/>
        <v>63984.499999999993</v>
      </c>
      <c r="F634" s="65">
        <f t="shared" si="28"/>
        <v>155140.5</v>
      </c>
      <c r="G634" s="65">
        <f t="shared" si="29"/>
        <v>219125</v>
      </c>
    </row>
    <row r="635" spans="1:7">
      <c r="A635" s="2">
        <v>66</v>
      </c>
      <c r="B635" s="2">
        <v>500</v>
      </c>
      <c r="C635" s="1" t="s">
        <v>539</v>
      </c>
      <c r="D635">
        <v>296316</v>
      </c>
      <c r="E635" s="65">
        <f t="shared" si="27"/>
        <v>43262.135999999999</v>
      </c>
      <c r="F635" s="65">
        <f t="shared" si="28"/>
        <v>104895.864</v>
      </c>
      <c r="G635" s="65">
        <f t="shared" si="29"/>
        <v>148158</v>
      </c>
    </row>
    <row r="636" spans="1:7">
      <c r="A636" s="2">
        <v>66</v>
      </c>
      <c r="B636" s="2">
        <v>600</v>
      </c>
      <c r="C636" s="1" t="s">
        <v>552</v>
      </c>
      <c r="D636">
        <v>33338</v>
      </c>
      <c r="E636" s="65">
        <f t="shared" si="27"/>
        <v>4867.348</v>
      </c>
      <c r="F636" s="65">
        <f t="shared" si="28"/>
        <v>11801.652</v>
      </c>
      <c r="G636" s="65">
        <f t="shared" si="29"/>
        <v>16669</v>
      </c>
    </row>
    <row r="637" spans="1:7">
      <c r="A637" s="2">
        <v>66</v>
      </c>
      <c r="B637" s="2">
        <v>9700</v>
      </c>
      <c r="C637" s="1" t="s">
        <v>576</v>
      </c>
      <c r="D637">
        <v>3017787</v>
      </c>
      <c r="E637" s="65">
        <f t="shared" si="27"/>
        <v>440596.90199999994</v>
      </c>
      <c r="F637" s="65">
        <f t="shared" si="28"/>
        <v>1068296.598</v>
      </c>
      <c r="G637" s="65">
        <f t="shared" si="29"/>
        <v>1508893.5</v>
      </c>
    </row>
    <row r="638" spans="1:7">
      <c r="A638" s="2">
        <v>67</v>
      </c>
      <c r="B638" s="2">
        <v>200</v>
      </c>
      <c r="C638" s="1" t="s">
        <v>49</v>
      </c>
      <c r="D638">
        <v>51110</v>
      </c>
      <c r="E638" s="65">
        <f t="shared" si="27"/>
        <v>7462.0599999999995</v>
      </c>
      <c r="F638" s="65">
        <f t="shared" si="28"/>
        <v>18092.939999999999</v>
      </c>
      <c r="G638" s="65">
        <f t="shared" si="29"/>
        <v>25555</v>
      </c>
    </row>
    <row r="639" spans="1:7">
      <c r="A639" s="2">
        <v>67</v>
      </c>
      <c r="B639" s="2">
        <v>400</v>
      </c>
      <c r="C639" s="1" t="s">
        <v>339</v>
      </c>
      <c r="D639">
        <v>38316</v>
      </c>
      <c r="E639" s="65">
        <f t="shared" si="27"/>
        <v>5594.1359999999995</v>
      </c>
      <c r="F639" s="65">
        <f t="shared" si="28"/>
        <v>13563.864</v>
      </c>
      <c r="G639" s="65">
        <f t="shared" si="29"/>
        <v>19158</v>
      </c>
    </row>
    <row r="640" spans="1:7">
      <c r="A640" s="2">
        <v>67</v>
      </c>
      <c r="B640" s="2">
        <v>500</v>
      </c>
      <c r="C640" s="1" t="s">
        <v>363</v>
      </c>
      <c r="D640">
        <v>192093</v>
      </c>
      <c r="E640" s="65">
        <f t="shared" si="27"/>
        <v>28045.577999999998</v>
      </c>
      <c r="F640" s="65">
        <f t="shared" si="28"/>
        <v>68000.921999999991</v>
      </c>
      <c r="G640" s="65">
        <f t="shared" si="29"/>
        <v>96046.5</v>
      </c>
    </row>
    <row r="641" spans="1:7">
      <c r="A641" s="2">
        <v>67</v>
      </c>
      <c r="B641" s="2">
        <v>800</v>
      </c>
      <c r="C641" s="1" t="s">
        <v>406</v>
      </c>
      <c r="D641">
        <v>8100</v>
      </c>
      <c r="E641" s="65">
        <f t="shared" si="27"/>
        <v>1182.5999999999999</v>
      </c>
      <c r="F641" s="65">
        <f t="shared" si="28"/>
        <v>2867.3999999999996</v>
      </c>
      <c r="G641" s="65">
        <f t="shared" si="29"/>
        <v>4050</v>
      </c>
    </row>
    <row r="642" spans="1:7">
      <c r="A642" s="2">
        <v>67</v>
      </c>
      <c r="B642" s="2">
        <v>900</v>
      </c>
      <c r="C642" s="1" t="s">
        <v>472</v>
      </c>
      <c r="D642">
        <v>1424725</v>
      </c>
      <c r="E642" s="65">
        <f t="shared" ref="E642:E705" si="30">D642*0.146</f>
        <v>208009.84999999998</v>
      </c>
      <c r="F642" s="65">
        <f t="shared" ref="F642:F705" si="31">D642*0.354</f>
        <v>504352.64999999997</v>
      </c>
      <c r="G642" s="65">
        <f t="shared" ref="G642:G705" si="32">D642*0.5</f>
        <v>712362.5</v>
      </c>
    </row>
    <row r="643" spans="1:7">
      <c r="A643" s="2">
        <v>67</v>
      </c>
      <c r="B643" s="2">
        <v>1000</v>
      </c>
      <c r="C643" s="1" t="s">
        <v>479</v>
      </c>
      <c r="D643">
        <v>48126</v>
      </c>
      <c r="E643" s="65">
        <f t="shared" si="30"/>
        <v>7026.3959999999997</v>
      </c>
      <c r="F643" s="65">
        <f t="shared" si="31"/>
        <v>17036.603999999999</v>
      </c>
      <c r="G643" s="65">
        <f t="shared" si="32"/>
        <v>24063</v>
      </c>
    </row>
    <row r="644" spans="1:7">
      <c r="A644" s="2">
        <v>67</v>
      </c>
      <c r="B644" s="2">
        <v>1100</v>
      </c>
      <c r="C644" s="1" t="s">
        <v>738</v>
      </c>
      <c r="D644">
        <v>39761</v>
      </c>
      <c r="E644" s="65">
        <f t="shared" si="30"/>
        <v>5805.1059999999998</v>
      </c>
      <c r="F644" s="65">
        <f t="shared" si="31"/>
        <v>14075.393999999998</v>
      </c>
      <c r="G644" s="65">
        <f t="shared" si="32"/>
        <v>19880.5</v>
      </c>
    </row>
    <row r="645" spans="1:7">
      <c r="A645" s="2">
        <v>68</v>
      </c>
      <c r="B645" s="2">
        <v>100</v>
      </c>
      <c r="C645" s="1" t="s">
        <v>36</v>
      </c>
      <c r="D645">
        <v>113164</v>
      </c>
      <c r="E645" s="65">
        <f t="shared" si="30"/>
        <v>16521.944</v>
      </c>
      <c r="F645" s="65">
        <f t="shared" si="31"/>
        <v>40060.055999999997</v>
      </c>
      <c r="G645" s="65">
        <f t="shared" si="32"/>
        <v>56582</v>
      </c>
    </row>
    <row r="646" spans="1:7">
      <c r="A646" s="2">
        <v>68</v>
      </c>
      <c r="B646" s="2">
        <v>200</v>
      </c>
      <c r="C646" s="1" t="s">
        <v>317</v>
      </c>
      <c r="D646">
        <v>261501</v>
      </c>
      <c r="E646" s="65">
        <f t="shared" si="30"/>
        <v>38179.146000000001</v>
      </c>
      <c r="F646" s="65">
        <f t="shared" si="31"/>
        <v>92571.353999999992</v>
      </c>
      <c r="G646" s="65">
        <f t="shared" si="32"/>
        <v>130750.5</v>
      </c>
    </row>
    <row r="647" spans="1:7">
      <c r="A647" s="2">
        <v>68</v>
      </c>
      <c r="B647" s="2">
        <v>900</v>
      </c>
      <c r="C647" s="1" t="s">
        <v>662</v>
      </c>
      <c r="D647">
        <v>684825</v>
      </c>
      <c r="E647" s="65">
        <f t="shared" si="30"/>
        <v>99984.45</v>
      </c>
      <c r="F647" s="65">
        <f t="shared" si="31"/>
        <v>242428.05</v>
      </c>
      <c r="G647" s="65">
        <f t="shared" si="32"/>
        <v>342412.5</v>
      </c>
    </row>
    <row r="648" spans="1:7">
      <c r="A648" s="2">
        <v>68</v>
      </c>
      <c r="B648" s="2">
        <v>1300</v>
      </c>
      <c r="C648" s="1" t="s">
        <v>746</v>
      </c>
      <c r="D648">
        <v>6599</v>
      </c>
      <c r="E648" s="65">
        <f t="shared" si="30"/>
        <v>963.45399999999995</v>
      </c>
      <c r="F648" s="65">
        <f t="shared" si="31"/>
        <v>2336.0459999999998</v>
      </c>
      <c r="G648" s="65">
        <f t="shared" si="32"/>
        <v>3299.5</v>
      </c>
    </row>
    <row r="649" spans="1:7">
      <c r="A649" s="2">
        <v>68</v>
      </c>
      <c r="B649" s="2">
        <v>1600</v>
      </c>
      <c r="C649" s="1" t="s">
        <v>803</v>
      </c>
      <c r="D649">
        <v>832508</v>
      </c>
      <c r="E649" s="65">
        <f t="shared" si="30"/>
        <v>121546.16799999999</v>
      </c>
      <c r="F649" s="65">
        <f t="shared" si="31"/>
        <v>294707.83199999999</v>
      </c>
      <c r="G649" s="65">
        <f t="shared" si="32"/>
        <v>416254</v>
      </c>
    </row>
    <row r="650" spans="1:7">
      <c r="A650" s="2">
        <v>68</v>
      </c>
      <c r="B650" s="2">
        <v>8400</v>
      </c>
      <c r="C650" s="1" t="s">
        <v>659</v>
      </c>
      <c r="D650">
        <v>25410</v>
      </c>
      <c r="E650" s="65">
        <f t="shared" si="30"/>
        <v>3709.8599999999997</v>
      </c>
      <c r="F650" s="65">
        <f t="shared" si="31"/>
        <v>8995.14</v>
      </c>
      <c r="G650" s="65">
        <f t="shared" si="32"/>
        <v>12705</v>
      </c>
    </row>
    <row r="651" spans="1:7">
      <c r="A651" s="2">
        <v>69</v>
      </c>
      <c r="B651" s="2">
        <v>600</v>
      </c>
      <c r="C651" s="1" t="s">
        <v>30</v>
      </c>
      <c r="D651">
        <v>647458</v>
      </c>
      <c r="E651" s="65">
        <f t="shared" si="30"/>
        <v>94528.867999999988</v>
      </c>
      <c r="F651" s="65">
        <f t="shared" si="31"/>
        <v>229200.13199999998</v>
      </c>
      <c r="G651" s="65">
        <f t="shared" si="32"/>
        <v>323729</v>
      </c>
    </row>
    <row r="652" spans="1:7">
      <c r="A652" s="2">
        <v>69</v>
      </c>
      <c r="B652" s="2">
        <v>900</v>
      </c>
      <c r="C652" s="1" t="s">
        <v>71</v>
      </c>
      <c r="D652">
        <v>237761</v>
      </c>
      <c r="E652" s="65">
        <f t="shared" si="30"/>
        <v>34713.106</v>
      </c>
      <c r="F652" s="65">
        <f t="shared" si="31"/>
        <v>84167.394</v>
      </c>
      <c r="G652" s="65">
        <f t="shared" si="32"/>
        <v>118880.5</v>
      </c>
    </row>
    <row r="653" spans="1:7">
      <c r="A653" s="2">
        <v>69</v>
      </c>
      <c r="B653" s="2">
        <v>1200</v>
      </c>
      <c r="C653" s="1" t="s">
        <v>96</v>
      </c>
      <c r="D653">
        <v>12702</v>
      </c>
      <c r="E653" s="65">
        <f t="shared" si="30"/>
        <v>1854.492</v>
      </c>
      <c r="F653" s="65">
        <f t="shared" si="31"/>
        <v>4496.5079999999998</v>
      </c>
      <c r="G653" s="65">
        <f t="shared" si="32"/>
        <v>6351</v>
      </c>
    </row>
    <row r="654" spans="1:7">
      <c r="A654" s="2">
        <v>69</v>
      </c>
      <c r="B654" s="2">
        <v>1300</v>
      </c>
      <c r="C654" s="1" t="s">
        <v>107</v>
      </c>
      <c r="D654">
        <v>367108</v>
      </c>
      <c r="E654" s="65">
        <f t="shared" si="30"/>
        <v>53597.767999999996</v>
      </c>
      <c r="F654" s="65">
        <f t="shared" si="31"/>
        <v>129956.23199999999</v>
      </c>
      <c r="G654" s="65">
        <f t="shared" si="32"/>
        <v>183554</v>
      </c>
    </row>
    <row r="655" spans="1:7">
      <c r="A655" s="2">
        <v>69</v>
      </c>
      <c r="B655" s="2">
        <v>1800</v>
      </c>
      <c r="C655" s="1" t="s">
        <v>135</v>
      </c>
      <c r="D655">
        <v>3173307</v>
      </c>
      <c r="E655" s="65">
        <f t="shared" si="30"/>
        <v>463302.82199999999</v>
      </c>
      <c r="F655" s="65">
        <f t="shared" si="31"/>
        <v>1123350.6779999998</v>
      </c>
      <c r="G655" s="65">
        <f t="shared" si="32"/>
        <v>1586653.5</v>
      </c>
    </row>
    <row r="656" spans="1:7">
      <c r="A656" s="2">
        <v>69</v>
      </c>
      <c r="B656" s="2">
        <v>1900</v>
      </c>
      <c r="C656" s="1" t="s">
        <v>165</v>
      </c>
      <c r="D656">
        <v>163486</v>
      </c>
      <c r="E656" s="65">
        <f t="shared" si="30"/>
        <v>23868.955999999998</v>
      </c>
      <c r="F656" s="65">
        <f t="shared" si="31"/>
        <v>57874.043999999994</v>
      </c>
      <c r="G656" s="65">
        <f t="shared" si="32"/>
        <v>81743</v>
      </c>
    </row>
    <row r="657" spans="1:7">
      <c r="A657" s="2">
        <v>69</v>
      </c>
      <c r="B657" s="2">
        <v>2500</v>
      </c>
      <c r="C657" s="1" t="s">
        <v>242</v>
      </c>
      <c r="D657">
        <v>2204687</v>
      </c>
      <c r="E657" s="65">
        <f t="shared" si="30"/>
        <v>321884.30199999997</v>
      </c>
      <c r="F657" s="65">
        <f t="shared" si="31"/>
        <v>780459.19799999997</v>
      </c>
      <c r="G657" s="65">
        <f t="shared" si="32"/>
        <v>1102343.5</v>
      </c>
    </row>
    <row r="658" spans="1:7">
      <c r="A658" s="2">
        <v>69</v>
      </c>
      <c r="B658" s="2">
        <v>2700</v>
      </c>
      <c r="C658" s="1" t="s">
        <v>250</v>
      </c>
      <c r="D658">
        <v>2659227</v>
      </c>
      <c r="E658" s="65">
        <f t="shared" si="30"/>
        <v>388247.14199999999</v>
      </c>
      <c r="F658" s="65">
        <f t="shared" si="31"/>
        <v>941366.35800000001</v>
      </c>
      <c r="G658" s="65">
        <f t="shared" si="32"/>
        <v>1329613.5</v>
      </c>
    </row>
    <row r="659" spans="1:7">
      <c r="A659" s="2">
        <v>69</v>
      </c>
      <c r="B659" s="2">
        <v>2900</v>
      </c>
      <c r="C659" s="1" t="s">
        <v>267</v>
      </c>
      <c r="D659">
        <v>160356</v>
      </c>
      <c r="E659" s="65">
        <f t="shared" si="30"/>
        <v>23411.975999999999</v>
      </c>
      <c r="F659" s="65">
        <f t="shared" si="31"/>
        <v>56766.023999999998</v>
      </c>
      <c r="G659" s="65">
        <f t="shared" si="32"/>
        <v>80178</v>
      </c>
    </row>
    <row r="660" spans="1:7">
      <c r="A660" s="2">
        <v>69</v>
      </c>
      <c r="B660" s="2">
        <v>3500</v>
      </c>
      <c r="C660" s="1" t="s">
        <v>296</v>
      </c>
      <c r="D660">
        <v>714334</v>
      </c>
      <c r="E660" s="65">
        <f t="shared" si="30"/>
        <v>104292.764</v>
      </c>
      <c r="F660" s="65">
        <f t="shared" si="31"/>
        <v>252874.23599999998</v>
      </c>
      <c r="G660" s="65">
        <f t="shared" si="32"/>
        <v>357167</v>
      </c>
    </row>
    <row r="661" spans="1:7">
      <c r="A661" s="2">
        <v>69</v>
      </c>
      <c r="B661" s="2">
        <v>3600</v>
      </c>
      <c r="C661" s="1" t="s">
        <v>357</v>
      </c>
      <c r="D661">
        <v>0</v>
      </c>
      <c r="E661" s="65">
        <f t="shared" si="30"/>
        <v>0</v>
      </c>
      <c r="F661" s="65">
        <f t="shared" si="31"/>
        <v>0</v>
      </c>
      <c r="G661" s="65">
        <f t="shared" si="32"/>
        <v>0</v>
      </c>
    </row>
    <row r="662" spans="1:7">
      <c r="A662" s="2">
        <v>69</v>
      </c>
      <c r="B662" s="2">
        <v>3800</v>
      </c>
      <c r="C662" s="1" t="s">
        <v>360</v>
      </c>
      <c r="D662">
        <v>8145651</v>
      </c>
      <c r="E662" s="65">
        <f t="shared" si="30"/>
        <v>1189265.0459999999</v>
      </c>
      <c r="F662" s="65">
        <f t="shared" si="31"/>
        <v>2883560.4539999999</v>
      </c>
      <c r="G662" s="65">
        <f t="shared" si="32"/>
        <v>4072825.5</v>
      </c>
    </row>
    <row r="663" spans="1:7">
      <c r="A663" s="2">
        <v>69</v>
      </c>
      <c r="B663" s="2">
        <v>4000</v>
      </c>
      <c r="C663" s="1" t="s">
        <v>386</v>
      </c>
      <c r="D663">
        <v>10540</v>
      </c>
      <c r="E663" s="65">
        <f t="shared" si="30"/>
        <v>1538.84</v>
      </c>
      <c r="F663" s="65">
        <f t="shared" si="31"/>
        <v>3731.16</v>
      </c>
      <c r="G663" s="65">
        <f t="shared" si="32"/>
        <v>5270</v>
      </c>
    </row>
    <row r="664" spans="1:7">
      <c r="A664" s="2">
        <v>69</v>
      </c>
      <c r="B664" s="2">
        <v>4400</v>
      </c>
      <c r="C664" s="1" t="s">
        <v>418</v>
      </c>
      <c r="D664">
        <v>51525</v>
      </c>
      <c r="E664" s="65">
        <f t="shared" si="30"/>
        <v>7522.65</v>
      </c>
      <c r="F664" s="65">
        <f t="shared" si="31"/>
        <v>18239.849999999999</v>
      </c>
      <c r="G664" s="65">
        <f t="shared" si="32"/>
        <v>25762.5</v>
      </c>
    </row>
    <row r="665" spans="1:7">
      <c r="A665" s="2">
        <v>69</v>
      </c>
      <c r="B665" s="2">
        <v>4600</v>
      </c>
      <c r="C665" s="1" t="s">
        <v>448</v>
      </c>
      <c r="D665">
        <v>32130</v>
      </c>
      <c r="E665" s="65">
        <f t="shared" si="30"/>
        <v>4690.9799999999996</v>
      </c>
      <c r="F665" s="65">
        <f t="shared" si="31"/>
        <v>11374.019999999999</v>
      </c>
      <c r="G665" s="65">
        <f t="shared" si="32"/>
        <v>16065</v>
      </c>
    </row>
    <row r="666" spans="1:7">
      <c r="A666" s="2">
        <v>69</v>
      </c>
      <c r="B666" s="2">
        <v>4900</v>
      </c>
      <c r="C666" s="1" t="s">
        <v>502</v>
      </c>
      <c r="D666">
        <v>44802</v>
      </c>
      <c r="E666" s="65">
        <f t="shared" si="30"/>
        <v>6541.0919999999996</v>
      </c>
      <c r="F666" s="65">
        <f t="shared" si="31"/>
        <v>15859.907999999999</v>
      </c>
      <c r="G666" s="65">
        <f t="shared" si="32"/>
        <v>22401</v>
      </c>
    </row>
    <row r="667" spans="1:7">
      <c r="A667" s="2">
        <v>69</v>
      </c>
      <c r="B667" s="2">
        <v>5100</v>
      </c>
      <c r="C667" s="1" t="s">
        <v>503</v>
      </c>
      <c r="D667">
        <v>24921</v>
      </c>
      <c r="E667" s="65">
        <f t="shared" si="30"/>
        <v>3638.4659999999999</v>
      </c>
      <c r="F667" s="65">
        <f t="shared" si="31"/>
        <v>8822.0339999999997</v>
      </c>
      <c r="G667" s="65">
        <f t="shared" si="32"/>
        <v>12460.5</v>
      </c>
    </row>
    <row r="668" spans="1:7">
      <c r="A668" s="2">
        <v>69</v>
      </c>
      <c r="B668" s="2">
        <v>5400</v>
      </c>
      <c r="C668" s="1" t="s">
        <v>544</v>
      </c>
      <c r="D668">
        <v>1331909</v>
      </c>
      <c r="E668" s="65">
        <f t="shared" si="30"/>
        <v>194458.71399999998</v>
      </c>
      <c r="F668" s="65">
        <f t="shared" si="31"/>
        <v>471495.78599999996</v>
      </c>
      <c r="G668" s="65">
        <f t="shared" si="32"/>
        <v>665954.5</v>
      </c>
    </row>
    <row r="669" spans="1:7">
      <c r="A669" s="2">
        <v>69</v>
      </c>
      <c r="B669" s="2">
        <v>5600</v>
      </c>
      <c r="C669" s="1" t="s">
        <v>595</v>
      </c>
      <c r="D669">
        <v>49643</v>
      </c>
      <c r="E669" s="65">
        <f t="shared" si="30"/>
        <v>7247.8779999999997</v>
      </c>
      <c r="F669" s="65">
        <f t="shared" si="31"/>
        <v>17573.621999999999</v>
      </c>
      <c r="G669" s="65">
        <f t="shared" si="32"/>
        <v>24821.5</v>
      </c>
    </row>
    <row r="670" spans="1:7">
      <c r="A670" s="2">
        <v>69</v>
      </c>
      <c r="B670" s="2">
        <v>5900</v>
      </c>
      <c r="C670" s="1" t="s">
        <v>632</v>
      </c>
      <c r="D670">
        <v>1048883</v>
      </c>
      <c r="E670" s="65">
        <f t="shared" si="30"/>
        <v>153136.91799999998</v>
      </c>
      <c r="F670" s="65">
        <f t="shared" si="31"/>
        <v>371304.58199999999</v>
      </c>
      <c r="G670" s="65">
        <f t="shared" si="32"/>
        <v>524441.5</v>
      </c>
    </row>
    <row r="671" spans="1:7">
      <c r="A671" s="2">
        <v>69</v>
      </c>
      <c r="B671" s="2">
        <v>6100</v>
      </c>
      <c r="C671" s="1" t="s">
        <v>892</v>
      </c>
      <c r="D671">
        <v>432867</v>
      </c>
      <c r="E671" s="65">
        <f t="shared" si="30"/>
        <v>63198.581999999995</v>
      </c>
      <c r="F671" s="65">
        <f t="shared" si="31"/>
        <v>153234.91800000001</v>
      </c>
      <c r="G671" s="65">
        <f t="shared" si="32"/>
        <v>216433.5</v>
      </c>
    </row>
    <row r="672" spans="1:7">
      <c r="A672" s="2">
        <v>69</v>
      </c>
      <c r="B672" s="2">
        <v>6800</v>
      </c>
      <c r="C672" s="1" t="s">
        <v>760</v>
      </c>
      <c r="D672">
        <v>92493</v>
      </c>
      <c r="E672" s="65">
        <f t="shared" si="30"/>
        <v>13503.977999999999</v>
      </c>
      <c r="F672" s="65">
        <f t="shared" si="31"/>
        <v>32742.521999999997</v>
      </c>
      <c r="G672" s="65">
        <f t="shared" si="32"/>
        <v>46246.5</v>
      </c>
    </row>
    <row r="673" spans="1:7">
      <c r="A673" s="2">
        <v>69</v>
      </c>
      <c r="B673" s="2">
        <v>6900</v>
      </c>
      <c r="C673" s="1" t="s">
        <v>787</v>
      </c>
      <c r="D673">
        <v>5329243</v>
      </c>
      <c r="E673" s="65">
        <f t="shared" si="30"/>
        <v>778069.478</v>
      </c>
      <c r="F673" s="65">
        <f t="shared" si="31"/>
        <v>1886552.0219999999</v>
      </c>
      <c r="G673" s="65">
        <f t="shared" si="32"/>
        <v>2664621.5</v>
      </c>
    </row>
    <row r="674" spans="1:7">
      <c r="A674" s="2">
        <v>69</v>
      </c>
      <c r="B674" s="2">
        <v>7100</v>
      </c>
      <c r="C674" s="1" t="s">
        <v>836</v>
      </c>
      <c r="D674">
        <v>29112</v>
      </c>
      <c r="E674" s="65">
        <f t="shared" si="30"/>
        <v>4250.3519999999999</v>
      </c>
      <c r="F674" s="65">
        <f t="shared" si="31"/>
        <v>10305.647999999999</v>
      </c>
      <c r="G674" s="65">
        <f t="shared" si="32"/>
        <v>14556</v>
      </c>
    </row>
    <row r="675" spans="1:7">
      <c r="A675" s="2">
        <v>69</v>
      </c>
      <c r="B675" s="2">
        <v>7200</v>
      </c>
      <c r="C675" s="1" t="s">
        <v>377</v>
      </c>
      <c r="D675">
        <v>405333</v>
      </c>
      <c r="E675" s="65">
        <f t="shared" si="30"/>
        <v>59178.617999999995</v>
      </c>
      <c r="F675" s="65">
        <f t="shared" si="31"/>
        <v>143487.88199999998</v>
      </c>
      <c r="G675" s="65">
        <f t="shared" si="32"/>
        <v>202666.5</v>
      </c>
    </row>
    <row r="676" spans="1:7">
      <c r="A676" s="2">
        <v>69</v>
      </c>
      <c r="B676" s="2">
        <v>7300</v>
      </c>
      <c r="C676" s="1" t="s">
        <v>34</v>
      </c>
      <c r="D676">
        <v>390635</v>
      </c>
      <c r="E676" s="65">
        <f t="shared" si="30"/>
        <v>57032.71</v>
      </c>
      <c r="F676" s="65">
        <f t="shared" si="31"/>
        <v>138284.78999999998</v>
      </c>
      <c r="G676" s="65">
        <f t="shared" si="32"/>
        <v>195317.5</v>
      </c>
    </row>
    <row r="677" spans="1:7">
      <c r="A677" s="2">
        <v>69</v>
      </c>
      <c r="B677" s="2">
        <v>9000</v>
      </c>
      <c r="C677" s="1" t="s">
        <v>211</v>
      </c>
      <c r="D677">
        <v>29668565</v>
      </c>
      <c r="E677" s="65">
        <f t="shared" si="30"/>
        <v>4331610.4899999993</v>
      </c>
      <c r="F677" s="65">
        <f t="shared" si="31"/>
        <v>10502672.01</v>
      </c>
      <c r="G677" s="65">
        <f t="shared" si="32"/>
        <v>14834282.5</v>
      </c>
    </row>
    <row r="678" spans="1:7">
      <c r="A678" s="2">
        <v>70</v>
      </c>
      <c r="B678" s="2">
        <v>100</v>
      </c>
      <c r="C678" s="1" t="s">
        <v>53</v>
      </c>
      <c r="D678">
        <v>396099</v>
      </c>
      <c r="E678" s="65">
        <f t="shared" si="30"/>
        <v>57830.453999999998</v>
      </c>
      <c r="F678" s="65">
        <f t="shared" si="31"/>
        <v>140219.046</v>
      </c>
      <c r="G678" s="65">
        <f t="shared" si="32"/>
        <v>198049.5</v>
      </c>
    </row>
    <row r="679" spans="1:7">
      <c r="A679" s="2">
        <v>70</v>
      </c>
      <c r="B679" s="2">
        <v>400</v>
      </c>
      <c r="C679" s="1" t="s">
        <v>397</v>
      </c>
      <c r="D679">
        <v>334505</v>
      </c>
      <c r="E679" s="65">
        <f t="shared" si="30"/>
        <v>48837.729999999996</v>
      </c>
      <c r="F679" s="65">
        <f t="shared" si="31"/>
        <v>118414.76999999999</v>
      </c>
      <c r="G679" s="65">
        <f t="shared" si="32"/>
        <v>167252.5</v>
      </c>
    </row>
    <row r="680" spans="1:7">
      <c r="A680" s="2">
        <v>70</v>
      </c>
      <c r="B680" s="2">
        <v>600</v>
      </c>
      <c r="C680" s="1" t="s">
        <v>235</v>
      </c>
      <c r="D680">
        <v>226548</v>
      </c>
      <c r="E680" s="65">
        <f t="shared" si="30"/>
        <v>33076.007999999994</v>
      </c>
      <c r="F680" s="65">
        <f t="shared" si="31"/>
        <v>80197.991999999998</v>
      </c>
      <c r="G680" s="65">
        <f t="shared" si="32"/>
        <v>113274</v>
      </c>
    </row>
    <row r="681" spans="1:7">
      <c r="A681" s="2">
        <v>70</v>
      </c>
      <c r="B681" s="2">
        <v>800</v>
      </c>
      <c r="C681" s="1" t="s">
        <v>631</v>
      </c>
      <c r="D681">
        <v>0</v>
      </c>
      <c r="E681" s="65">
        <f t="shared" si="30"/>
        <v>0</v>
      </c>
      <c r="F681" s="65">
        <f t="shared" si="31"/>
        <v>0</v>
      </c>
      <c r="G681" s="65">
        <f t="shared" si="32"/>
        <v>0</v>
      </c>
    </row>
    <row r="682" spans="1:7">
      <c r="A682" s="2">
        <v>70</v>
      </c>
      <c r="B682" s="2">
        <v>900</v>
      </c>
      <c r="C682" s="1" t="s">
        <v>686</v>
      </c>
      <c r="D682">
        <v>0</v>
      </c>
      <c r="E682" s="65">
        <f t="shared" si="30"/>
        <v>0</v>
      </c>
      <c r="F682" s="65">
        <f t="shared" si="31"/>
        <v>0</v>
      </c>
      <c r="G682" s="65">
        <f t="shared" si="32"/>
        <v>0</v>
      </c>
    </row>
    <row r="683" spans="1:7">
      <c r="A683" s="2">
        <v>70</v>
      </c>
      <c r="B683" s="2">
        <v>1000</v>
      </c>
      <c r="C683" s="1" t="s">
        <v>693</v>
      </c>
      <c r="D683">
        <v>0</v>
      </c>
      <c r="E683" s="65">
        <f t="shared" si="30"/>
        <v>0</v>
      </c>
      <c r="F683" s="65">
        <f t="shared" si="31"/>
        <v>0</v>
      </c>
      <c r="G683" s="65">
        <f t="shared" si="32"/>
        <v>0</v>
      </c>
    </row>
    <row r="684" spans="1:7">
      <c r="A684" s="2">
        <v>70</v>
      </c>
      <c r="B684" s="2">
        <v>8000</v>
      </c>
      <c r="C684" s="1" t="s">
        <v>560</v>
      </c>
      <c r="D684">
        <v>858576</v>
      </c>
      <c r="E684" s="65">
        <f t="shared" si="30"/>
        <v>125352.09599999999</v>
      </c>
      <c r="F684" s="65">
        <f t="shared" si="31"/>
        <v>303935.90399999998</v>
      </c>
      <c r="G684" s="65">
        <f t="shared" si="32"/>
        <v>429288</v>
      </c>
    </row>
    <row r="685" spans="1:7">
      <c r="A685" s="2">
        <v>71</v>
      </c>
      <c r="B685" s="2">
        <v>100</v>
      </c>
      <c r="C685" s="1" t="s">
        <v>50</v>
      </c>
      <c r="D685">
        <v>0</v>
      </c>
      <c r="E685" s="65">
        <f t="shared" si="30"/>
        <v>0</v>
      </c>
      <c r="F685" s="65">
        <f t="shared" si="31"/>
        <v>0</v>
      </c>
      <c r="G685" s="65">
        <f t="shared" si="32"/>
        <v>0</v>
      </c>
    </row>
    <row r="686" spans="1:7">
      <c r="A686" s="2">
        <v>71</v>
      </c>
      <c r="B686" s="2">
        <v>200</v>
      </c>
      <c r="C686" s="1" t="s">
        <v>64</v>
      </c>
      <c r="D686">
        <v>622696</v>
      </c>
      <c r="E686" s="65">
        <f t="shared" si="30"/>
        <v>90913.615999999995</v>
      </c>
      <c r="F686" s="65">
        <f t="shared" si="31"/>
        <v>220434.38399999999</v>
      </c>
      <c r="G686" s="65">
        <f t="shared" si="32"/>
        <v>311348</v>
      </c>
    </row>
    <row r="687" spans="1:7">
      <c r="A687" s="2">
        <v>71</v>
      </c>
      <c r="B687" s="2">
        <v>300</v>
      </c>
      <c r="C687" s="1" t="s">
        <v>143</v>
      </c>
      <c r="D687">
        <v>55113</v>
      </c>
      <c r="E687" s="65">
        <f t="shared" si="30"/>
        <v>8046.4979999999996</v>
      </c>
      <c r="F687" s="65">
        <f t="shared" si="31"/>
        <v>19510.002</v>
      </c>
      <c r="G687" s="65">
        <f t="shared" si="32"/>
        <v>27556.5</v>
      </c>
    </row>
    <row r="688" spans="1:7">
      <c r="A688" s="2">
        <v>71</v>
      </c>
      <c r="B688" s="2">
        <v>400</v>
      </c>
      <c r="C688" s="1" t="s">
        <v>234</v>
      </c>
      <c r="D688">
        <v>329225</v>
      </c>
      <c r="E688" s="65">
        <f t="shared" si="30"/>
        <v>48066.85</v>
      </c>
      <c r="F688" s="65">
        <f t="shared" si="31"/>
        <v>116545.65</v>
      </c>
      <c r="G688" s="65">
        <f t="shared" si="32"/>
        <v>164612.5</v>
      </c>
    </row>
    <row r="689" spans="1:7">
      <c r="A689" s="2">
        <v>71</v>
      </c>
      <c r="B689" s="2">
        <v>500</v>
      </c>
      <c r="C689" s="1" t="s">
        <v>849</v>
      </c>
      <c r="D689">
        <v>535785</v>
      </c>
      <c r="E689" s="65">
        <f t="shared" si="30"/>
        <v>78224.61</v>
      </c>
      <c r="F689" s="65">
        <f t="shared" si="31"/>
        <v>189667.88999999998</v>
      </c>
      <c r="G689" s="65">
        <f t="shared" si="32"/>
        <v>267892.5</v>
      </c>
    </row>
    <row r="690" spans="1:7">
      <c r="A690" s="2">
        <v>72</v>
      </c>
      <c r="B690" s="2">
        <v>100</v>
      </c>
      <c r="C690" s="1" t="s">
        <v>25</v>
      </c>
      <c r="D690">
        <v>750127</v>
      </c>
      <c r="E690" s="65">
        <f t="shared" si="30"/>
        <v>109518.54199999999</v>
      </c>
      <c r="F690" s="65">
        <f t="shared" si="31"/>
        <v>265544.95799999998</v>
      </c>
      <c r="G690" s="65">
        <f t="shared" si="32"/>
        <v>375063.5</v>
      </c>
    </row>
    <row r="691" spans="1:7">
      <c r="A691" s="2">
        <v>72</v>
      </c>
      <c r="B691" s="2">
        <v>200</v>
      </c>
      <c r="C691" s="1" t="s">
        <v>289</v>
      </c>
      <c r="D691">
        <v>867406</v>
      </c>
      <c r="E691" s="65">
        <f t="shared" si="30"/>
        <v>126641.276</v>
      </c>
      <c r="F691" s="65">
        <f t="shared" si="31"/>
        <v>307061.72399999999</v>
      </c>
      <c r="G691" s="65">
        <f t="shared" si="32"/>
        <v>433703</v>
      </c>
    </row>
    <row r="692" spans="1:7">
      <c r="A692" s="2">
        <v>72</v>
      </c>
      <c r="B692" s="2">
        <v>300</v>
      </c>
      <c r="C692" s="1" t="s">
        <v>295</v>
      </c>
      <c r="D692">
        <v>268775</v>
      </c>
      <c r="E692" s="65">
        <f t="shared" si="30"/>
        <v>39241.149999999994</v>
      </c>
      <c r="F692" s="65">
        <f t="shared" si="31"/>
        <v>95146.349999999991</v>
      </c>
      <c r="G692" s="65">
        <f t="shared" si="32"/>
        <v>134387.5</v>
      </c>
    </row>
    <row r="693" spans="1:7">
      <c r="A693" s="2">
        <v>72</v>
      </c>
      <c r="B693" s="2">
        <v>400</v>
      </c>
      <c r="C693" s="1" t="s">
        <v>316</v>
      </c>
      <c r="D693">
        <v>92288</v>
      </c>
      <c r="E693" s="65">
        <f t="shared" si="30"/>
        <v>13474.047999999999</v>
      </c>
      <c r="F693" s="65">
        <f t="shared" si="31"/>
        <v>32669.951999999997</v>
      </c>
      <c r="G693" s="65">
        <f t="shared" si="32"/>
        <v>46144</v>
      </c>
    </row>
    <row r="694" spans="1:7">
      <c r="A694" s="2">
        <v>72</v>
      </c>
      <c r="B694" s="2">
        <v>500</v>
      </c>
      <c r="C694" s="1" t="s">
        <v>351</v>
      </c>
      <c r="D694">
        <v>298494</v>
      </c>
      <c r="E694" s="65">
        <f t="shared" si="30"/>
        <v>43580.123999999996</v>
      </c>
      <c r="F694" s="65">
        <f t="shared" si="31"/>
        <v>105666.87599999999</v>
      </c>
      <c r="G694" s="65">
        <f t="shared" si="32"/>
        <v>149247</v>
      </c>
    </row>
    <row r="695" spans="1:7">
      <c r="A695" s="2">
        <v>72</v>
      </c>
      <c r="B695" s="2">
        <v>600</v>
      </c>
      <c r="C695" s="1" t="s">
        <v>554</v>
      </c>
      <c r="D695">
        <v>130209</v>
      </c>
      <c r="E695" s="65">
        <f t="shared" si="30"/>
        <v>19010.513999999999</v>
      </c>
      <c r="F695" s="65">
        <f t="shared" si="31"/>
        <v>46093.985999999997</v>
      </c>
      <c r="G695" s="65">
        <f t="shared" si="32"/>
        <v>65104.5</v>
      </c>
    </row>
    <row r="696" spans="1:7">
      <c r="A696" s="2">
        <v>72</v>
      </c>
      <c r="B696" s="2">
        <v>700</v>
      </c>
      <c r="C696" s="1" t="s">
        <v>835</v>
      </c>
      <c r="D696">
        <v>425308</v>
      </c>
      <c r="E696" s="65">
        <f t="shared" si="30"/>
        <v>62094.967999999993</v>
      </c>
      <c r="F696" s="65">
        <f t="shared" si="31"/>
        <v>150559.03200000001</v>
      </c>
      <c r="G696" s="65">
        <f t="shared" si="32"/>
        <v>212654</v>
      </c>
    </row>
    <row r="697" spans="1:7">
      <c r="A697" s="2">
        <v>73</v>
      </c>
      <c r="B697" s="2">
        <v>100</v>
      </c>
      <c r="C697" s="1" t="s">
        <v>6</v>
      </c>
      <c r="D697">
        <v>717592</v>
      </c>
      <c r="E697" s="65">
        <f t="shared" si="30"/>
        <v>104768.432</v>
      </c>
      <c r="F697" s="65">
        <f t="shared" si="31"/>
        <v>254027.568</v>
      </c>
      <c r="G697" s="65">
        <f t="shared" si="32"/>
        <v>358796</v>
      </c>
    </row>
    <row r="698" spans="1:7">
      <c r="A698" s="2">
        <v>73</v>
      </c>
      <c r="B698" s="2">
        <v>200</v>
      </c>
      <c r="C698" s="1" t="s">
        <v>33</v>
      </c>
      <c r="D698">
        <v>289257</v>
      </c>
      <c r="E698" s="65">
        <f t="shared" si="30"/>
        <v>42231.521999999997</v>
      </c>
      <c r="F698" s="65">
        <f t="shared" si="31"/>
        <v>102396.97799999999</v>
      </c>
      <c r="G698" s="65">
        <f t="shared" si="32"/>
        <v>144628.5</v>
      </c>
    </row>
    <row r="699" spans="1:7">
      <c r="A699" s="2">
        <v>73</v>
      </c>
      <c r="B699" s="2">
        <v>300</v>
      </c>
      <c r="C699" s="1" t="s">
        <v>52</v>
      </c>
      <c r="D699">
        <v>221379</v>
      </c>
      <c r="E699" s="65">
        <f t="shared" si="30"/>
        <v>32321.333999999999</v>
      </c>
      <c r="F699" s="65">
        <f t="shared" si="31"/>
        <v>78368.165999999997</v>
      </c>
      <c r="G699" s="65">
        <f t="shared" si="32"/>
        <v>110689.5</v>
      </c>
    </row>
    <row r="700" spans="1:7">
      <c r="A700" s="2">
        <v>73</v>
      </c>
      <c r="B700" s="2">
        <v>400</v>
      </c>
      <c r="C700" s="1" t="s">
        <v>97</v>
      </c>
      <c r="D700">
        <v>185424</v>
      </c>
      <c r="E700" s="65">
        <f t="shared" si="30"/>
        <v>27071.903999999999</v>
      </c>
      <c r="F700" s="65">
        <f t="shared" si="31"/>
        <v>65640.09599999999</v>
      </c>
      <c r="G700" s="65">
        <f t="shared" si="32"/>
        <v>92712</v>
      </c>
    </row>
    <row r="701" spans="1:7">
      <c r="A701" s="2">
        <v>73</v>
      </c>
      <c r="B701" s="2">
        <v>500</v>
      </c>
      <c r="C701" s="1" t="s">
        <v>157</v>
      </c>
      <c r="D701">
        <v>637103</v>
      </c>
      <c r="E701" s="65">
        <f t="shared" si="30"/>
        <v>93017.038</v>
      </c>
      <c r="F701" s="65">
        <f t="shared" si="31"/>
        <v>225534.462</v>
      </c>
      <c r="G701" s="65">
        <f t="shared" si="32"/>
        <v>318551.5</v>
      </c>
    </row>
    <row r="702" spans="1:7">
      <c r="A702" s="2">
        <v>73</v>
      </c>
      <c r="B702" s="2">
        <v>800</v>
      </c>
      <c r="C702" s="1" t="s">
        <v>241</v>
      </c>
      <c r="D702">
        <v>32114</v>
      </c>
      <c r="E702" s="65">
        <f t="shared" si="30"/>
        <v>4688.6439999999993</v>
      </c>
      <c r="F702" s="65">
        <f t="shared" si="31"/>
        <v>11368.356</v>
      </c>
      <c r="G702" s="65">
        <f t="shared" si="32"/>
        <v>16057</v>
      </c>
    </row>
    <row r="703" spans="1:7">
      <c r="A703" s="2">
        <v>73</v>
      </c>
      <c r="B703" s="2">
        <v>1000</v>
      </c>
      <c r="C703" s="1" t="s">
        <v>280</v>
      </c>
      <c r="D703">
        <v>115558</v>
      </c>
      <c r="E703" s="65">
        <f t="shared" si="30"/>
        <v>16871.468000000001</v>
      </c>
      <c r="F703" s="65">
        <f t="shared" si="31"/>
        <v>40907.531999999999</v>
      </c>
      <c r="G703" s="65">
        <f t="shared" si="32"/>
        <v>57779</v>
      </c>
    </row>
    <row r="704" spans="1:7">
      <c r="A704" s="2">
        <v>73</v>
      </c>
      <c r="B704" s="2">
        <v>1200</v>
      </c>
      <c r="C704" s="1" t="s">
        <v>319</v>
      </c>
      <c r="D704">
        <v>36120</v>
      </c>
      <c r="E704" s="65">
        <f t="shared" si="30"/>
        <v>5273.5199999999995</v>
      </c>
      <c r="F704" s="65">
        <f t="shared" si="31"/>
        <v>12786.48</v>
      </c>
      <c r="G704" s="65">
        <f t="shared" si="32"/>
        <v>18060</v>
      </c>
    </row>
    <row r="705" spans="1:7">
      <c r="A705" s="2">
        <v>73</v>
      </c>
      <c r="B705" s="2">
        <v>1300</v>
      </c>
      <c r="C705" s="1" t="s">
        <v>369</v>
      </c>
      <c r="D705">
        <v>208222</v>
      </c>
      <c r="E705" s="65">
        <f t="shared" si="30"/>
        <v>30400.411999999997</v>
      </c>
      <c r="F705" s="65">
        <f t="shared" si="31"/>
        <v>73710.588000000003</v>
      </c>
      <c r="G705" s="65">
        <f t="shared" si="32"/>
        <v>104111</v>
      </c>
    </row>
    <row r="706" spans="1:7">
      <c r="A706" s="2">
        <v>73</v>
      </c>
      <c r="B706" s="2">
        <v>1400</v>
      </c>
      <c r="C706" s="1" t="s">
        <v>415</v>
      </c>
      <c r="D706">
        <v>160581</v>
      </c>
      <c r="E706" s="65">
        <f t="shared" ref="E706:E769" si="33">D706*0.146</f>
        <v>23444.825999999997</v>
      </c>
      <c r="F706" s="65">
        <f t="shared" ref="F706:F769" si="34">D706*0.354</f>
        <v>56845.673999999999</v>
      </c>
      <c r="G706" s="65">
        <f t="shared" ref="G706:G769" si="35">D706*0.5</f>
        <v>80290.5</v>
      </c>
    </row>
    <row r="707" spans="1:7">
      <c r="A707" s="2">
        <v>73</v>
      </c>
      <c r="B707" s="2">
        <v>1500</v>
      </c>
      <c r="C707" s="1" t="s">
        <v>426</v>
      </c>
      <c r="D707">
        <v>12025</v>
      </c>
      <c r="E707" s="65">
        <f t="shared" si="33"/>
        <v>1755.6499999999999</v>
      </c>
      <c r="F707" s="65">
        <f t="shared" si="34"/>
        <v>4256.8499999999995</v>
      </c>
      <c r="G707" s="65">
        <f t="shared" si="35"/>
        <v>6012.5</v>
      </c>
    </row>
    <row r="708" spans="1:7">
      <c r="A708" s="2">
        <v>73</v>
      </c>
      <c r="B708" s="2">
        <v>1600</v>
      </c>
      <c r="C708" s="1" t="s">
        <v>507</v>
      </c>
      <c r="D708">
        <v>22895</v>
      </c>
      <c r="E708" s="65">
        <f t="shared" si="33"/>
        <v>3342.6699999999996</v>
      </c>
      <c r="F708" s="65">
        <f t="shared" si="34"/>
        <v>8104.83</v>
      </c>
      <c r="G708" s="65">
        <f t="shared" si="35"/>
        <v>11447.5</v>
      </c>
    </row>
    <row r="709" spans="1:7">
      <c r="A709" s="2">
        <v>73</v>
      </c>
      <c r="B709" s="2">
        <v>1700</v>
      </c>
      <c r="C709" s="1" t="s">
        <v>508</v>
      </c>
      <c r="D709">
        <v>837415</v>
      </c>
      <c r="E709" s="65">
        <f t="shared" si="33"/>
        <v>122262.59</v>
      </c>
      <c r="F709" s="65">
        <f t="shared" si="34"/>
        <v>296444.90999999997</v>
      </c>
      <c r="G709" s="65">
        <f t="shared" si="35"/>
        <v>418707.5</v>
      </c>
    </row>
    <row r="710" spans="1:7">
      <c r="A710" s="2">
        <v>73</v>
      </c>
      <c r="B710" s="2">
        <v>1800</v>
      </c>
      <c r="C710" s="1" t="s">
        <v>559</v>
      </c>
      <c r="D710">
        <v>74561</v>
      </c>
      <c r="E710" s="65">
        <f t="shared" si="33"/>
        <v>10885.905999999999</v>
      </c>
      <c r="F710" s="65">
        <f t="shared" si="34"/>
        <v>26394.593999999997</v>
      </c>
      <c r="G710" s="65">
        <f t="shared" si="35"/>
        <v>37280.5</v>
      </c>
    </row>
    <row r="711" spans="1:7">
      <c r="A711" s="2">
        <v>73</v>
      </c>
      <c r="B711" s="2">
        <v>1900</v>
      </c>
      <c r="C711" s="1" t="s">
        <v>607</v>
      </c>
      <c r="D711">
        <v>736424</v>
      </c>
      <c r="E711" s="65">
        <f t="shared" si="33"/>
        <v>107517.90399999999</v>
      </c>
      <c r="F711" s="65">
        <f t="shared" si="34"/>
        <v>260694.09599999999</v>
      </c>
      <c r="G711" s="65">
        <f t="shared" si="35"/>
        <v>368212</v>
      </c>
    </row>
    <row r="712" spans="1:7">
      <c r="A712" s="2">
        <v>73</v>
      </c>
      <c r="B712" s="2">
        <v>2100</v>
      </c>
      <c r="C712" s="1" t="s">
        <v>649</v>
      </c>
      <c r="D712">
        <v>314260</v>
      </c>
      <c r="E712" s="65">
        <f t="shared" si="33"/>
        <v>45881.96</v>
      </c>
      <c r="F712" s="65">
        <f t="shared" si="34"/>
        <v>111248.04</v>
      </c>
      <c r="G712" s="65">
        <f t="shared" si="35"/>
        <v>157130</v>
      </c>
    </row>
    <row r="713" spans="1:7">
      <c r="A713" s="2">
        <v>73</v>
      </c>
      <c r="B713" s="2">
        <v>2200</v>
      </c>
      <c r="C713" s="1" t="s">
        <v>656</v>
      </c>
      <c r="D713">
        <v>195410</v>
      </c>
      <c r="E713" s="65">
        <f t="shared" si="33"/>
        <v>28529.859999999997</v>
      </c>
      <c r="F713" s="65">
        <f t="shared" si="34"/>
        <v>69175.14</v>
      </c>
      <c r="G713" s="65">
        <f t="shared" si="35"/>
        <v>97705</v>
      </c>
    </row>
    <row r="714" spans="1:7">
      <c r="A714" s="2">
        <v>73</v>
      </c>
      <c r="B714" s="2">
        <v>2300</v>
      </c>
      <c r="C714" s="1" t="s">
        <v>660</v>
      </c>
      <c r="D714">
        <v>18323</v>
      </c>
      <c r="E714" s="65">
        <f t="shared" si="33"/>
        <v>2675.1579999999999</v>
      </c>
      <c r="F714" s="65">
        <f t="shared" si="34"/>
        <v>6486.3419999999996</v>
      </c>
      <c r="G714" s="65">
        <f t="shared" si="35"/>
        <v>9161.5</v>
      </c>
    </row>
    <row r="715" spans="1:7">
      <c r="A715" s="2">
        <v>73</v>
      </c>
      <c r="B715" s="2">
        <v>2400</v>
      </c>
      <c r="C715" s="1" t="s">
        <v>716</v>
      </c>
      <c r="D715">
        <v>10686</v>
      </c>
      <c r="E715" s="65">
        <f t="shared" si="33"/>
        <v>1560.1559999999999</v>
      </c>
      <c r="F715" s="65">
        <f t="shared" si="34"/>
        <v>3782.8439999999996</v>
      </c>
      <c r="G715" s="65">
        <f t="shared" si="35"/>
        <v>5343</v>
      </c>
    </row>
    <row r="716" spans="1:7">
      <c r="A716" s="2">
        <v>73</v>
      </c>
      <c r="B716" s="2">
        <v>2600</v>
      </c>
      <c r="C716" s="1" t="s">
        <v>724</v>
      </c>
      <c r="D716">
        <v>994435</v>
      </c>
      <c r="E716" s="65">
        <f t="shared" si="33"/>
        <v>145187.50999999998</v>
      </c>
      <c r="F716" s="65">
        <f t="shared" si="34"/>
        <v>352029.99</v>
      </c>
      <c r="G716" s="65">
        <f t="shared" si="35"/>
        <v>497217.5</v>
      </c>
    </row>
    <row r="717" spans="1:7">
      <c r="A717" s="2">
        <v>73</v>
      </c>
      <c r="B717" s="2">
        <v>2700</v>
      </c>
      <c r="C717" s="1" t="s">
        <v>726</v>
      </c>
      <c r="D717">
        <v>47608</v>
      </c>
      <c r="E717" s="65">
        <f t="shared" si="33"/>
        <v>6950.7679999999991</v>
      </c>
      <c r="F717" s="65">
        <f t="shared" si="34"/>
        <v>16853.232</v>
      </c>
      <c r="G717" s="65">
        <f t="shared" si="35"/>
        <v>23804</v>
      </c>
    </row>
    <row r="718" spans="1:7">
      <c r="A718" s="2">
        <v>73</v>
      </c>
      <c r="B718" s="2">
        <v>2800</v>
      </c>
      <c r="C718" s="1" t="s">
        <v>732</v>
      </c>
      <c r="D718">
        <v>5</v>
      </c>
      <c r="E718" s="65">
        <f t="shared" si="33"/>
        <v>0.73</v>
      </c>
      <c r="F718" s="65">
        <f t="shared" si="34"/>
        <v>1.77</v>
      </c>
      <c r="G718" s="65">
        <f t="shared" si="35"/>
        <v>2.5</v>
      </c>
    </row>
    <row r="719" spans="1:7">
      <c r="A719" s="2">
        <v>73</v>
      </c>
      <c r="B719" s="2">
        <v>2900</v>
      </c>
      <c r="C719" s="1" t="s">
        <v>733</v>
      </c>
      <c r="D719">
        <v>164813</v>
      </c>
      <c r="E719" s="65">
        <f t="shared" si="33"/>
        <v>24062.697999999997</v>
      </c>
      <c r="F719" s="65">
        <f t="shared" si="34"/>
        <v>58343.801999999996</v>
      </c>
      <c r="G719" s="65">
        <f t="shared" si="35"/>
        <v>82406.5</v>
      </c>
    </row>
    <row r="720" spans="1:7">
      <c r="A720" s="2">
        <v>73</v>
      </c>
      <c r="B720" s="2">
        <v>3100</v>
      </c>
      <c r="C720" s="1" t="s">
        <v>684</v>
      </c>
      <c r="D720">
        <v>1140159</v>
      </c>
      <c r="E720" s="65">
        <f t="shared" si="33"/>
        <v>166463.21399999998</v>
      </c>
      <c r="F720" s="65">
        <f t="shared" si="34"/>
        <v>403616.28599999996</v>
      </c>
      <c r="G720" s="65">
        <f t="shared" si="35"/>
        <v>570079.5</v>
      </c>
    </row>
    <row r="721" spans="1:7">
      <c r="A721" s="2">
        <v>73</v>
      </c>
      <c r="B721" s="2">
        <v>3200</v>
      </c>
      <c r="C721" s="1" t="s">
        <v>710</v>
      </c>
      <c r="D721">
        <v>6416</v>
      </c>
      <c r="E721" s="65">
        <f t="shared" si="33"/>
        <v>936.73599999999999</v>
      </c>
      <c r="F721" s="65">
        <f t="shared" si="34"/>
        <v>2271.2639999999997</v>
      </c>
      <c r="G721" s="65">
        <f t="shared" si="35"/>
        <v>3208</v>
      </c>
    </row>
    <row r="722" spans="1:7">
      <c r="A722" s="2">
        <v>73</v>
      </c>
      <c r="B722" s="2">
        <v>3300</v>
      </c>
      <c r="C722" s="1" t="s">
        <v>793</v>
      </c>
      <c r="D722">
        <v>0</v>
      </c>
      <c r="E722" s="65">
        <f t="shared" si="33"/>
        <v>0</v>
      </c>
      <c r="F722" s="65">
        <f t="shared" si="34"/>
        <v>0</v>
      </c>
      <c r="G722" s="65">
        <f t="shared" si="35"/>
        <v>0</v>
      </c>
    </row>
    <row r="723" spans="1:7">
      <c r="A723" s="2">
        <v>73</v>
      </c>
      <c r="B723" s="2">
        <v>3400</v>
      </c>
      <c r="C723" s="1" t="s">
        <v>717</v>
      </c>
      <c r="D723">
        <v>76284</v>
      </c>
      <c r="E723" s="65">
        <f t="shared" si="33"/>
        <v>11137.464</v>
      </c>
      <c r="F723" s="65">
        <f t="shared" si="34"/>
        <v>27004.536</v>
      </c>
      <c r="G723" s="65">
        <f t="shared" si="35"/>
        <v>38142</v>
      </c>
    </row>
    <row r="724" spans="1:7">
      <c r="A724" s="2">
        <v>73</v>
      </c>
      <c r="B724" s="2">
        <v>8600</v>
      </c>
      <c r="C724" s="1" t="s">
        <v>683</v>
      </c>
      <c r="D724">
        <v>213747</v>
      </c>
      <c r="E724" s="65">
        <f t="shared" si="33"/>
        <v>31207.061999999998</v>
      </c>
      <c r="F724" s="65">
        <f t="shared" si="34"/>
        <v>75666.437999999995</v>
      </c>
      <c r="G724" s="65">
        <f t="shared" si="35"/>
        <v>106873.5</v>
      </c>
    </row>
    <row r="725" spans="1:7">
      <c r="A725" s="2">
        <v>73</v>
      </c>
      <c r="B725" s="2">
        <v>9200</v>
      </c>
      <c r="C725" s="1" t="s">
        <v>720</v>
      </c>
      <c r="D725">
        <v>12536483</v>
      </c>
      <c r="E725" s="65">
        <f t="shared" si="33"/>
        <v>1830326.5179999999</v>
      </c>
      <c r="F725" s="65">
        <f t="shared" si="34"/>
        <v>4437914.9819999998</v>
      </c>
      <c r="G725" s="65">
        <f t="shared" si="35"/>
        <v>6268241.5</v>
      </c>
    </row>
    <row r="726" spans="1:7">
      <c r="A726" s="2">
        <v>74</v>
      </c>
      <c r="B726" s="2">
        <v>300</v>
      </c>
      <c r="C726" s="1" t="s">
        <v>237</v>
      </c>
      <c r="D726">
        <v>175044</v>
      </c>
      <c r="E726" s="65">
        <f t="shared" si="33"/>
        <v>25556.423999999999</v>
      </c>
      <c r="F726" s="65">
        <f t="shared" si="34"/>
        <v>61965.575999999994</v>
      </c>
      <c r="G726" s="65">
        <f t="shared" si="35"/>
        <v>87522</v>
      </c>
    </row>
    <row r="727" spans="1:7">
      <c r="A727" s="2">
        <v>74</v>
      </c>
      <c r="B727" s="2">
        <v>500</v>
      </c>
      <c r="C727" s="1" t="s">
        <v>504</v>
      </c>
      <c r="D727">
        <v>219193</v>
      </c>
      <c r="E727" s="65">
        <f t="shared" si="33"/>
        <v>32002.177999999996</v>
      </c>
      <c r="F727" s="65">
        <f t="shared" si="34"/>
        <v>77594.322</v>
      </c>
      <c r="G727" s="65">
        <f t="shared" si="35"/>
        <v>109596.5</v>
      </c>
    </row>
    <row r="728" spans="1:7">
      <c r="A728" s="2">
        <v>74</v>
      </c>
      <c r="B728" s="2">
        <v>700</v>
      </c>
      <c r="C728" s="1" t="s">
        <v>603</v>
      </c>
      <c r="D728">
        <v>4278420</v>
      </c>
      <c r="E728" s="65">
        <f t="shared" si="33"/>
        <v>624649.31999999995</v>
      </c>
      <c r="F728" s="65">
        <f t="shared" si="34"/>
        <v>1514560.68</v>
      </c>
      <c r="G728" s="65">
        <f t="shared" si="35"/>
        <v>2139210</v>
      </c>
    </row>
    <row r="729" spans="1:7">
      <c r="A729" s="2">
        <v>74</v>
      </c>
      <c r="B729" s="2">
        <v>7100</v>
      </c>
      <c r="C729" s="1" t="s">
        <v>75</v>
      </c>
      <c r="D729">
        <v>716481</v>
      </c>
      <c r="E729" s="65">
        <f t="shared" si="33"/>
        <v>104606.226</v>
      </c>
      <c r="F729" s="65">
        <f t="shared" si="34"/>
        <v>253634.27399999998</v>
      </c>
      <c r="G729" s="65">
        <f t="shared" si="35"/>
        <v>358240.5</v>
      </c>
    </row>
    <row r="730" spans="1:7">
      <c r="A730" s="2">
        <v>75</v>
      </c>
      <c r="B730" s="2">
        <v>100</v>
      </c>
      <c r="C730" s="1" t="s">
        <v>8</v>
      </c>
      <c r="D730">
        <v>23397</v>
      </c>
      <c r="E730" s="65">
        <f t="shared" si="33"/>
        <v>3415.962</v>
      </c>
      <c r="F730" s="65">
        <f t="shared" si="34"/>
        <v>8282.5380000000005</v>
      </c>
      <c r="G730" s="65">
        <f t="shared" si="35"/>
        <v>11698.5</v>
      </c>
    </row>
    <row r="731" spans="1:7">
      <c r="A731" s="2">
        <v>75</v>
      </c>
      <c r="B731" s="2">
        <v>200</v>
      </c>
      <c r="C731" s="1" t="s">
        <v>136</v>
      </c>
      <c r="D731">
        <v>127369</v>
      </c>
      <c r="E731" s="65">
        <f t="shared" si="33"/>
        <v>18595.874</v>
      </c>
      <c r="F731" s="65">
        <f t="shared" si="34"/>
        <v>45088.625999999997</v>
      </c>
      <c r="G731" s="65">
        <f t="shared" si="35"/>
        <v>63684.5</v>
      </c>
    </row>
    <row r="732" spans="1:7">
      <c r="A732" s="2">
        <v>75</v>
      </c>
      <c r="B732" s="2">
        <v>300</v>
      </c>
      <c r="C732" s="1" t="s">
        <v>207</v>
      </c>
      <c r="D732">
        <v>54755</v>
      </c>
      <c r="E732" s="65">
        <f t="shared" si="33"/>
        <v>7994.23</v>
      </c>
      <c r="F732" s="65">
        <f t="shared" si="34"/>
        <v>19383.27</v>
      </c>
      <c r="G732" s="65">
        <f t="shared" si="35"/>
        <v>27377.5</v>
      </c>
    </row>
    <row r="733" spans="1:7">
      <c r="A733" s="2">
        <v>75</v>
      </c>
      <c r="B733" s="2">
        <v>400</v>
      </c>
      <c r="C733" s="1" t="s">
        <v>334</v>
      </c>
      <c r="D733">
        <v>277871</v>
      </c>
      <c r="E733" s="65">
        <f t="shared" si="33"/>
        <v>40569.165999999997</v>
      </c>
      <c r="F733" s="65">
        <f t="shared" si="34"/>
        <v>98366.333999999988</v>
      </c>
      <c r="G733" s="65">
        <f t="shared" si="35"/>
        <v>138935.5</v>
      </c>
    </row>
    <row r="734" spans="1:7">
      <c r="A734" s="2">
        <v>75</v>
      </c>
      <c r="B734" s="2">
        <v>500</v>
      </c>
      <c r="C734" s="1" t="s">
        <v>538</v>
      </c>
      <c r="D734">
        <v>2316630</v>
      </c>
      <c r="E734" s="65">
        <f t="shared" si="33"/>
        <v>338227.98</v>
      </c>
      <c r="F734" s="65">
        <f t="shared" si="34"/>
        <v>820087.0199999999</v>
      </c>
      <c r="G734" s="65">
        <f t="shared" si="35"/>
        <v>1158315</v>
      </c>
    </row>
    <row r="735" spans="1:7">
      <c r="A735" s="2">
        <v>76</v>
      </c>
      <c r="B735" s="2">
        <v>100</v>
      </c>
      <c r="C735" s="1" t="s">
        <v>21</v>
      </c>
      <c r="D735">
        <v>807351</v>
      </c>
      <c r="E735" s="65">
        <f t="shared" si="33"/>
        <v>117873.246</v>
      </c>
      <c r="F735" s="65">
        <f t="shared" si="34"/>
        <v>285802.25399999996</v>
      </c>
      <c r="G735" s="65">
        <f t="shared" si="35"/>
        <v>403675.5</v>
      </c>
    </row>
    <row r="736" spans="1:7">
      <c r="A736" s="2">
        <v>76</v>
      </c>
      <c r="B736" s="2">
        <v>200</v>
      </c>
      <c r="C736" s="1" t="s">
        <v>60</v>
      </c>
      <c r="D736">
        <v>1048962</v>
      </c>
      <c r="E736" s="65">
        <f t="shared" si="33"/>
        <v>153148.45199999999</v>
      </c>
      <c r="F736" s="65">
        <f t="shared" si="34"/>
        <v>371332.54799999995</v>
      </c>
      <c r="G736" s="65">
        <f t="shared" si="35"/>
        <v>524481</v>
      </c>
    </row>
    <row r="737" spans="1:7">
      <c r="A737" s="2">
        <v>76</v>
      </c>
      <c r="B737" s="2">
        <v>300</v>
      </c>
      <c r="C737" s="1" t="s">
        <v>151</v>
      </c>
      <c r="D737">
        <v>20962</v>
      </c>
      <c r="E737" s="65">
        <f t="shared" si="33"/>
        <v>3060.4519999999998</v>
      </c>
      <c r="F737" s="65">
        <f t="shared" si="34"/>
        <v>7420.5479999999998</v>
      </c>
      <c r="G737" s="65">
        <f t="shared" si="35"/>
        <v>10481</v>
      </c>
    </row>
    <row r="738" spans="1:7">
      <c r="A738" s="2">
        <v>76</v>
      </c>
      <c r="B738" s="2">
        <v>400</v>
      </c>
      <c r="C738" s="1" t="s">
        <v>184</v>
      </c>
      <c r="D738">
        <v>6729</v>
      </c>
      <c r="E738" s="65">
        <f t="shared" si="33"/>
        <v>982.43399999999997</v>
      </c>
      <c r="F738" s="65">
        <f t="shared" si="34"/>
        <v>2382.0659999999998</v>
      </c>
      <c r="G738" s="65">
        <f t="shared" si="35"/>
        <v>3364.5</v>
      </c>
    </row>
    <row r="739" spans="1:7">
      <c r="A739" s="2">
        <v>76</v>
      </c>
      <c r="B739" s="2">
        <v>500</v>
      </c>
      <c r="C739" s="1" t="s">
        <v>194</v>
      </c>
      <c r="D739">
        <v>24801</v>
      </c>
      <c r="E739" s="65">
        <f t="shared" si="33"/>
        <v>3620.9459999999999</v>
      </c>
      <c r="F739" s="65">
        <f t="shared" si="34"/>
        <v>8779.5540000000001</v>
      </c>
      <c r="G739" s="65">
        <f t="shared" si="35"/>
        <v>12400.5</v>
      </c>
    </row>
    <row r="740" spans="1:7">
      <c r="A740" s="2">
        <v>76</v>
      </c>
      <c r="B740" s="2">
        <v>600</v>
      </c>
      <c r="C740" s="1" t="s">
        <v>372</v>
      </c>
      <c r="D740">
        <v>4705</v>
      </c>
      <c r="E740" s="65">
        <f t="shared" si="33"/>
        <v>686.93</v>
      </c>
      <c r="F740" s="65">
        <f t="shared" si="34"/>
        <v>1665.57</v>
      </c>
      <c r="G740" s="65">
        <f t="shared" si="35"/>
        <v>2352.5</v>
      </c>
    </row>
    <row r="741" spans="1:7">
      <c r="A741" s="2">
        <v>76</v>
      </c>
      <c r="B741" s="2">
        <v>700</v>
      </c>
      <c r="C741" s="1" t="s">
        <v>410</v>
      </c>
      <c r="D741">
        <v>230826</v>
      </c>
      <c r="E741" s="65">
        <f t="shared" si="33"/>
        <v>33700.595999999998</v>
      </c>
      <c r="F741" s="65">
        <f t="shared" si="34"/>
        <v>81712.403999999995</v>
      </c>
      <c r="G741" s="65">
        <f t="shared" si="35"/>
        <v>115413</v>
      </c>
    </row>
    <row r="742" spans="1:7">
      <c r="A742" s="2">
        <v>76</v>
      </c>
      <c r="B742" s="2">
        <v>800</v>
      </c>
      <c r="C742" s="1" t="s">
        <v>546</v>
      </c>
      <c r="D742">
        <v>56321</v>
      </c>
      <c r="E742" s="65">
        <f t="shared" si="33"/>
        <v>8222.866</v>
      </c>
      <c r="F742" s="65">
        <f t="shared" si="34"/>
        <v>19937.633999999998</v>
      </c>
      <c r="G742" s="65">
        <f t="shared" si="35"/>
        <v>28160.5</v>
      </c>
    </row>
    <row r="743" spans="1:7">
      <c r="A743" s="2">
        <v>77</v>
      </c>
      <c r="B743" s="2">
        <v>100</v>
      </c>
      <c r="C743" s="1" t="s">
        <v>61</v>
      </c>
      <c r="D743">
        <v>156148</v>
      </c>
      <c r="E743" s="65">
        <f t="shared" si="33"/>
        <v>22797.608</v>
      </c>
      <c r="F743" s="65">
        <f t="shared" si="34"/>
        <v>55276.392</v>
      </c>
      <c r="G743" s="65">
        <f t="shared" si="35"/>
        <v>78074</v>
      </c>
    </row>
    <row r="744" spans="1:7">
      <c r="A744" s="2">
        <v>77</v>
      </c>
      <c r="B744" s="2">
        <v>200</v>
      </c>
      <c r="C744" s="1" t="s">
        <v>98</v>
      </c>
      <c r="D744">
        <v>253496</v>
      </c>
      <c r="E744" s="65">
        <f t="shared" si="33"/>
        <v>37010.415999999997</v>
      </c>
      <c r="F744" s="65">
        <f t="shared" si="34"/>
        <v>89737.583999999988</v>
      </c>
      <c r="G744" s="65">
        <f t="shared" si="35"/>
        <v>126748</v>
      </c>
    </row>
    <row r="745" spans="1:7">
      <c r="A745" s="2">
        <v>77</v>
      </c>
      <c r="B745" s="2">
        <v>300</v>
      </c>
      <c r="C745" s="1" t="s">
        <v>109</v>
      </c>
      <c r="D745">
        <v>32695</v>
      </c>
      <c r="E745" s="65">
        <f t="shared" si="33"/>
        <v>4773.4699999999993</v>
      </c>
      <c r="F745" s="65">
        <f t="shared" si="34"/>
        <v>11574.029999999999</v>
      </c>
      <c r="G745" s="65">
        <f t="shared" si="35"/>
        <v>16347.5</v>
      </c>
    </row>
    <row r="746" spans="1:7">
      <c r="A746" s="2">
        <v>77</v>
      </c>
      <c r="B746" s="2">
        <v>400</v>
      </c>
      <c r="C746" s="1" t="s">
        <v>140</v>
      </c>
      <c r="D746">
        <v>207446</v>
      </c>
      <c r="E746" s="65">
        <f t="shared" si="33"/>
        <v>30287.115999999998</v>
      </c>
      <c r="F746" s="65">
        <f t="shared" si="34"/>
        <v>73435.883999999991</v>
      </c>
      <c r="G746" s="65">
        <f t="shared" si="35"/>
        <v>103723</v>
      </c>
    </row>
    <row r="747" spans="1:7">
      <c r="A747" s="2">
        <v>77</v>
      </c>
      <c r="B747" s="2">
        <v>500</v>
      </c>
      <c r="C747" s="1" t="s">
        <v>217</v>
      </c>
      <c r="D747">
        <v>178533</v>
      </c>
      <c r="E747" s="65">
        <f t="shared" si="33"/>
        <v>26065.817999999999</v>
      </c>
      <c r="F747" s="65">
        <f t="shared" si="34"/>
        <v>63200.681999999993</v>
      </c>
      <c r="G747" s="65">
        <f t="shared" si="35"/>
        <v>89266.5</v>
      </c>
    </row>
    <row r="748" spans="1:7">
      <c r="A748" s="2">
        <v>77</v>
      </c>
      <c r="B748" s="2">
        <v>600</v>
      </c>
      <c r="C748" s="1" t="s">
        <v>321</v>
      </c>
      <c r="D748">
        <v>73961</v>
      </c>
      <c r="E748" s="65">
        <f t="shared" si="33"/>
        <v>10798.305999999999</v>
      </c>
      <c r="F748" s="65">
        <f t="shared" si="34"/>
        <v>26182.194</v>
      </c>
      <c r="G748" s="65">
        <f t="shared" si="35"/>
        <v>36980.5</v>
      </c>
    </row>
    <row r="749" spans="1:7">
      <c r="A749" s="2">
        <v>77</v>
      </c>
      <c r="B749" s="2">
        <v>700</v>
      </c>
      <c r="C749" s="1" t="s">
        <v>359</v>
      </c>
      <c r="D749">
        <v>68525</v>
      </c>
      <c r="E749" s="65">
        <f t="shared" si="33"/>
        <v>10004.65</v>
      </c>
      <c r="F749" s="65">
        <f t="shared" si="34"/>
        <v>24257.85</v>
      </c>
      <c r="G749" s="65">
        <f t="shared" si="35"/>
        <v>34262.5</v>
      </c>
    </row>
    <row r="750" spans="1:7">
      <c r="A750" s="2">
        <v>77</v>
      </c>
      <c r="B750" s="2">
        <v>900</v>
      </c>
      <c r="C750" s="1" t="s">
        <v>465</v>
      </c>
      <c r="D750">
        <v>1006423</v>
      </c>
      <c r="E750" s="65">
        <f t="shared" si="33"/>
        <v>146937.758</v>
      </c>
      <c r="F750" s="65">
        <f t="shared" si="34"/>
        <v>356273.74199999997</v>
      </c>
      <c r="G750" s="65">
        <f t="shared" si="35"/>
        <v>503211.5</v>
      </c>
    </row>
    <row r="751" spans="1:7">
      <c r="A751" s="2">
        <v>77</v>
      </c>
      <c r="B751" s="2">
        <v>1500</v>
      </c>
      <c r="C751" s="1" t="s">
        <v>817</v>
      </c>
      <c r="D751">
        <v>13601</v>
      </c>
      <c r="E751" s="65">
        <f t="shared" si="33"/>
        <v>1985.7459999999999</v>
      </c>
      <c r="F751" s="65">
        <f t="shared" si="34"/>
        <v>4814.7539999999999</v>
      </c>
      <c r="G751" s="65">
        <f t="shared" si="35"/>
        <v>6800.5</v>
      </c>
    </row>
    <row r="752" spans="1:7">
      <c r="A752" s="2">
        <v>77</v>
      </c>
      <c r="B752" s="2">
        <v>9300</v>
      </c>
      <c r="C752" s="1" t="s">
        <v>736</v>
      </c>
      <c r="D752">
        <v>1193742</v>
      </c>
      <c r="E752" s="65">
        <f t="shared" si="33"/>
        <v>174286.33199999999</v>
      </c>
      <c r="F752" s="65">
        <f t="shared" si="34"/>
        <v>422584.66800000001</v>
      </c>
      <c r="G752" s="65">
        <f t="shared" si="35"/>
        <v>596871</v>
      </c>
    </row>
    <row r="753" spans="1:7">
      <c r="A753" s="2">
        <v>78</v>
      </c>
      <c r="B753" s="2">
        <v>100</v>
      </c>
      <c r="C753" s="1" t="s">
        <v>99</v>
      </c>
      <c r="D753">
        <v>328420</v>
      </c>
      <c r="E753" s="65">
        <f t="shared" si="33"/>
        <v>47949.32</v>
      </c>
      <c r="F753" s="65">
        <f t="shared" si="34"/>
        <v>116260.68</v>
      </c>
      <c r="G753" s="65">
        <f t="shared" si="35"/>
        <v>164210</v>
      </c>
    </row>
    <row r="754" spans="1:7">
      <c r="A754" s="2">
        <v>78</v>
      </c>
      <c r="B754" s="2">
        <v>300</v>
      </c>
      <c r="C754" s="1" t="s">
        <v>212</v>
      </c>
      <c r="D754">
        <v>16027</v>
      </c>
      <c r="E754" s="65">
        <f t="shared" si="33"/>
        <v>2339.942</v>
      </c>
      <c r="F754" s="65">
        <f t="shared" si="34"/>
        <v>5673.558</v>
      </c>
      <c r="G754" s="65">
        <f t="shared" si="35"/>
        <v>8013.5</v>
      </c>
    </row>
    <row r="755" spans="1:7">
      <c r="A755" s="2">
        <v>78</v>
      </c>
      <c r="B755" s="2">
        <v>400</v>
      </c>
      <c r="C755" s="1" t="s">
        <v>758</v>
      </c>
      <c r="D755">
        <v>10784</v>
      </c>
      <c r="E755" s="65">
        <f t="shared" si="33"/>
        <v>1574.4639999999999</v>
      </c>
      <c r="F755" s="65">
        <f t="shared" si="34"/>
        <v>3817.5359999999996</v>
      </c>
      <c r="G755" s="65">
        <f t="shared" si="35"/>
        <v>5392</v>
      </c>
    </row>
    <row r="756" spans="1:7">
      <c r="A756" s="2">
        <v>78</v>
      </c>
      <c r="B756" s="2">
        <v>500</v>
      </c>
      <c r="C756" s="1" t="s">
        <v>821</v>
      </c>
      <c r="D756">
        <v>591098</v>
      </c>
      <c r="E756" s="65">
        <f t="shared" si="33"/>
        <v>86300.30799999999</v>
      </c>
      <c r="F756" s="65">
        <f t="shared" si="34"/>
        <v>209248.69199999998</v>
      </c>
      <c r="G756" s="65">
        <f t="shared" si="35"/>
        <v>295549</v>
      </c>
    </row>
    <row r="757" spans="1:7">
      <c r="A757" s="2">
        <v>79</v>
      </c>
      <c r="B757" s="2">
        <v>100</v>
      </c>
      <c r="C757" s="1" t="s">
        <v>232</v>
      </c>
      <c r="D757">
        <v>334693</v>
      </c>
      <c r="E757" s="65">
        <f t="shared" si="33"/>
        <v>48865.178</v>
      </c>
      <c r="F757" s="65">
        <f t="shared" si="34"/>
        <v>118481.322</v>
      </c>
      <c r="G757" s="65">
        <f t="shared" si="35"/>
        <v>167346.5</v>
      </c>
    </row>
    <row r="758" spans="1:7">
      <c r="A758" s="2">
        <v>79</v>
      </c>
      <c r="B758" s="2">
        <v>200</v>
      </c>
      <c r="C758" s="1" t="s">
        <v>332</v>
      </c>
      <c r="D758">
        <v>37032</v>
      </c>
      <c r="E758" s="65">
        <f t="shared" si="33"/>
        <v>5406.6719999999996</v>
      </c>
      <c r="F758" s="65">
        <f t="shared" si="34"/>
        <v>13109.328</v>
      </c>
      <c r="G758" s="65">
        <f t="shared" si="35"/>
        <v>18516</v>
      </c>
    </row>
    <row r="759" spans="1:7">
      <c r="A759" s="2">
        <v>79</v>
      </c>
      <c r="B759" s="2">
        <v>300</v>
      </c>
      <c r="C759" s="1" t="s">
        <v>404</v>
      </c>
      <c r="D759">
        <v>97803</v>
      </c>
      <c r="E759" s="65">
        <f t="shared" si="33"/>
        <v>14279.237999999999</v>
      </c>
      <c r="F759" s="65">
        <f t="shared" si="34"/>
        <v>34622.261999999995</v>
      </c>
      <c r="G759" s="65">
        <f t="shared" si="35"/>
        <v>48901.5</v>
      </c>
    </row>
    <row r="760" spans="1:7">
      <c r="A760" s="2">
        <v>79</v>
      </c>
      <c r="B760" s="2">
        <v>500</v>
      </c>
      <c r="C760" s="1" t="s">
        <v>498</v>
      </c>
      <c r="D760">
        <v>209972</v>
      </c>
      <c r="E760" s="65">
        <f t="shared" si="33"/>
        <v>30655.911999999997</v>
      </c>
      <c r="F760" s="65">
        <f t="shared" si="34"/>
        <v>74330.087999999989</v>
      </c>
      <c r="G760" s="65">
        <f t="shared" si="35"/>
        <v>104986</v>
      </c>
    </row>
    <row r="761" spans="1:7">
      <c r="A761" s="2">
        <v>79</v>
      </c>
      <c r="B761" s="2">
        <v>600</v>
      </c>
      <c r="C761" s="1" t="s">
        <v>518</v>
      </c>
      <c r="D761">
        <v>24750</v>
      </c>
      <c r="E761" s="65">
        <f t="shared" si="33"/>
        <v>3613.5</v>
      </c>
      <c r="F761" s="65">
        <f t="shared" si="34"/>
        <v>8761.5</v>
      </c>
      <c r="G761" s="65">
        <f t="shared" si="35"/>
        <v>12375</v>
      </c>
    </row>
    <row r="762" spans="1:7">
      <c r="A762" s="2">
        <v>79</v>
      </c>
      <c r="B762" s="2">
        <v>800</v>
      </c>
      <c r="C762" s="1" t="s">
        <v>623</v>
      </c>
      <c r="D762">
        <v>759216</v>
      </c>
      <c r="E762" s="65">
        <f t="shared" si="33"/>
        <v>110845.53599999999</v>
      </c>
      <c r="F762" s="65">
        <f t="shared" si="34"/>
        <v>268762.46399999998</v>
      </c>
      <c r="G762" s="65">
        <f t="shared" si="35"/>
        <v>379608</v>
      </c>
    </row>
    <row r="763" spans="1:7">
      <c r="A763" s="2">
        <v>79</v>
      </c>
      <c r="B763" s="2">
        <v>1100</v>
      </c>
      <c r="C763" s="1" t="s">
        <v>788</v>
      </c>
      <c r="D763">
        <v>599831</v>
      </c>
      <c r="E763" s="65">
        <f t="shared" si="33"/>
        <v>87575.326000000001</v>
      </c>
      <c r="F763" s="65">
        <f t="shared" si="34"/>
        <v>212340.174</v>
      </c>
      <c r="G763" s="65">
        <f t="shared" si="35"/>
        <v>299915.5</v>
      </c>
    </row>
    <row r="764" spans="1:7">
      <c r="A764" s="2">
        <v>79</v>
      </c>
      <c r="B764" s="2">
        <v>1300</v>
      </c>
      <c r="C764" s="1" t="s">
        <v>850</v>
      </c>
      <c r="D764">
        <v>36997</v>
      </c>
      <c r="E764" s="65">
        <f t="shared" si="33"/>
        <v>5401.5619999999999</v>
      </c>
      <c r="F764" s="65">
        <f t="shared" si="34"/>
        <v>13096.938</v>
      </c>
      <c r="G764" s="65">
        <f t="shared" si="35"/>
        <v>18498.5</v>
      </c>
    </row>
    <row r="765" spans="1:7">
      <c r="A765" s="2">
        <v>79</v>
      </c>
      <c r="B765" s="2">
        <v>7700</v>
      </c>
      <c r="C765" s="1" t="s">
        <v>423</v>
      </c>
      <c r="D765">
        <v>825641</v>
      </c>
      <c r="E765" s="65">
        <f t="shared" si="33"/>
        <v>120543.586</v>
      </c>
      <c r="F765" s="65">
        <f t="shared" si="34"/>
        <v>292276.91399999999</v>
      </c>
      <c r="G765" s="65">
        <f t="shared" si="35"/>
        <v>412820.5</v>
      </c>
    </row>
    <row r="766" spans="1:7">
      <c r="A766" s="2">
        <v>79</v>
      </c>
      <c r="B766" s="2">
        <v>7800</v>
      </c>
      <c r="C766" s="1" t="s">
        <v>522</v>
      </c>
      <c r="D766">
        <v>3414</v>
      </c>
      <c r="E766" s="65">
        <f t="shared" si="33"/>
        <v>498.44399999999996</v>
      </c>
      <c r="F766" s="65">
        <f t="shared" si="34"/>
        <v>1208.556</v>
      </c>
      <c r="G766" s="65">
        <f t="shared" si="35"/>
        <v>1707</v>
      </c>
    </row>
    <row r="767" spans="1:7">
      <c r="A767" s="2">
        <v>80</v>
      </c>
      <c r="B767" s="2">
        <v>100</v>
      </c>
      <c r="C767" s="1" t="s">
        <v>11</v>
      </c>
      <c r="D767">
        <v>6191</v>
      </c>
      <c r="E767" s="65">
        <f t="shared" si="33"/>
        <v>903.88599999999997</v>
      </c>
      <c r="F767" s="65">
        <f t="shared" si="34"/>
        <v>2191.614</v>
      </c>
      <c r="G767" s="65">
        <f t="shared" si="35"/>
        <v>3095.5</v>
      </c>
    </row>
    <row r="768" spans="1:7">
      <c r="A768" s="2">
        <v>80</v>
      </c>
      <c r="B768" s="2">
        <v>200</v>
      </c>
      <c r="C768" s="1" t="s">
        <v>509</v>
      </c>
      <c r="D768">
        <v>373135</v>
      </c>
      <c r="E768" s="65">
        <f t="shared" si="33"/>
        <v>54477.71</v>
      </c>
      <c r="F768" s="65">
        <f t="shared" si="34"/>
        <v>132089.78999999998</v>
      </c>
      <c r="G768" s="65">
        <f t="shared" si="35"/>
        <v>186567.5</v>
      </c>
    </row>
    <row r="769" spans="1:7">
      <c r="A769" s="2">
        <v>80</v>
      </c>
      <c r="B769" s="2">
        <v>300</v>
      </c>
      <c r="C769" s="1" t="s">
        <v>569</v>
      </c>
      <c r="D769">
        <v>6012</v>
      </c>
      <c r="E769" s="65">
        <f t="shared" si="33"/>
        <v>877.75199999999995</v>
      </c>
      <c r="F769" s="65">
        <f t="shared" si="34"/>
        <v>2128.248</v>
      </c>
      <c r="G769" s="65">
        <f t="shared" si="35"/>
        <v>3006</v>
      </c>
    </row>
    <row r="770" spans="1:7">
      <c r="A770" s="2">
        <v>80</v>
      </c>
      <c r="B770" s="2">
        <v>400</v>
      </c>
      <c r="C770" s="1" t="s">
        <v>690</v>
      </c>
      <c r="D770">
        <v>225186</v>
      </c>
      <c r="E770" s="65">
        <f t="shared" ref="E770:E833" si="36">D770*0.146</f>
        <v>32877.155999999995</v>
      </c>
      <c r="F770" s="65">
        <f t="shared" ref="F770:F833" si="37">D770*0.354</f>
        <v>79715.843999999997</v>
      </c>
      <c r="G770" s="65">
        <f t="shared" ref="G770:G833" si="38">D770*0.5</f>
        <v>112593</v>
      </c>
    </row>
    <row r="771" spans="1:7">
      <c r="A771" s="2">
        <v>80</v>
      </c>
      <c r="B771" s="2">
        <v>500</v>
      </c>
      <c r="C771" s="1" t="s">
        <v>780</v>
      </c>
      <c r="D771">
        <v>172851</v>
      </c>
      <c r="E771" s="65">
        <f t="shared" si="36"/>
        <v>25236.245999999999</v>
      </c>
      <c r="F771" s="65">
        <f t="shared" si="37"/>
        <v>61189.253999999994</v>
      </c>
      <c r="G771" s="65">
        <f t="shared" si="38"/>
        <v>86425.5</v>
      </c>
    </row>
    <row r="772" spans="1:7">
      <c r="A772" s="2">
        <v>80</v>
      </c>
      <c r="B772" s="2">
        <v>9500</v>
      </c>
      <c r="C772" s="1" t="s">
        <v>791</v>
      </c>
      <c r="D772">
        <v>1624433</v>
      </c>
      <c r="E772" s="65">
        <f t="shared" si="36"/>
        <v>237167.21799999999</v>
      </c>
      <c r="F772" s="65">
        <f t="shared" si="37"/>
        <v>575049.28200000001</v>
      </c>
      <c r="G772" s="65">
        <f t="shared" si="38"/>
        <v>812216.5</v>
      </c>
    </row>
    <row r="773" spans="1:7">
      <c r="A773" s="2">
        <v>81</v>
      </c>
      <c r="B773" s="2">
        <v>200</v>
      </c>
      <c r="C773" s="1" t="s">
        <v>392</v>
      </c>
      <c r="D773">
        <v>799514</v>
      </c>
      <c r="E773" s="65">
        <f t="shared" si="36"/>
        <v>116729.04399999999</v>
      </c>
      <c r="F773" s="65">
        <f t="shared" si="37"/>
        <v>283027.95600000001</v>
      </c>
      <c r="G773" s="65">
        <f t="shared" si="38"/>
        <v>399757</v>
      </c>
    </row>
    <row r="774" spans="1:7">
      <c r="A774" s="2">
        <v>81</v>
      </c>
      <c r="B774" s="2">
        <v>400</v>
      </c>
      <c r="C774" s="1" t="s">
        <v>561</v>
      </c>
      <c r="D774">
        <v>402352</v>
      </c>
      <c r="E774" s="65">
        <f t="shared" si="36"/>
        <v>58743.392</v>
      </c>
      <c r="F774" s="65">
        <f t="shared" si="37"/>
        <v>142432.60799999998</v>
      </c>
      <c r="G774" s="65">
        <f t="shared" si="38"/>
        <v>201176</v>
      </c>
    </row>
    <row r="775" spans="1:7">
      <c r="A775" s="2">
        <v>81</v>
      </c>
      <c r="B775" s="2">
        <v>700</v>
      </c>
      <c r="C775" s="1" t="s">
        <v>794</v>
      </c>
      <c r="D775">
        <v>48770</v>
      </c>
      <c r="E775" s="65">
        <f t="shared" si="36"/>
        <v>7120.4199999999992</v>
      </c>
      <c r="F775" s="65">
        <f t="shared" si="37"/>
        <v>17264.579999999998</v>
      </c>
      <c r="G775" s="65">
        <f t="shared" si="38"/>
        <v>24385</v>
      </c>
    </row>
    <row r="776" spans="1:7">
      <c r="A776" s="2">
        <v>81</v>
      </c>
      <c r="B776" s="2">
        <v>800</v>
      </c>
      <c r="C776" s="1" t="s">
        <v>804</v>
      </c>
      <c r="D776">
        <v>2792843</v>
      </c>
      <c r="E776" s="65">
        <f t="shared" si="36"/>
        <v>407755.07799999998</v>
      </c>
      <c r="F776" s="65">
        <f t="shared" si="37"/>
        <v>988666.4219999999</v>
      </c>
      <c r="G776" s="65">
        <f t="shared" si="38"/>
        <v>1396421.5</v>
      </c>
    </row>
    <row r="777" spans="1:7">
      <c r="A777" s="2">
        <v>82</v>
      </c>
      <c r="B777" s="2">
        <v>100</v>
      </c>
      <c r="C777" s="1" t="s">
        <v>3</v>
      </c>
      <c r="D777">
        <v>0</v>
      </c>
      <c r="E777" s="65">
        <f t="shared" si="36"/>
        <v>0</v>
      </c>
      <c r="F777" s="65">
        <f t="shared" si="37"/>
        <v>0</v>
      </c>
      <c r="G777" s="65">
        <f t="shared" si="38"/>
        <v>0</v>
      </c>
    </row>
    <row r="778" spans="1:7">
      <c r="A778" s="2">
        <v>82</v>
      </c>
      <c r="B778" s="2">
        <v>200</v>
      </c>
      <c r="C778" s="1" t="s">
        <v>46</v>
      </c>
      <c r="D778">
        <v>551971</v>
      </c>
      <c r="E778" s="65">
        <f t="shared" si="36"/>
        <v>80587.765999999989</v>
      </c>
      <c r="F778" s="65">
        <f t="shared" si="37"/>
        <v>195397.734</v>
      </c>
      <c r="G778" s="65">
        <f t="shared" si="38"/>
        <v>275985.5</v>
      </c>
    </row>
    <row r="779" spans="1:7">
      <c r="A779" s="2">
        <v>82</v>
      </c>
      <c r="B779" s="2">
        <v>300</v>
      </c>
      <c r="C779" s="1" t="s">
        <v>68</v>
      </c>
      <c r="D779">
        <v>0</v>
      </c>
      <c r="E779" s="65">
        <f t="shared" si="36"/>
        <v>0</v>
      </c>
      <c r="F779" s="65">
        <f t="shared" si="37"/>
        <v>0</v>
      </c>
      <c r="G779" s="65">
        <f t="shared" si="38"/>
        <v>0</v>
      </c>
    </row>
    <row r="780" spans="1:7">
      <c r="A780" s="2">
        <v>82</v>
      </c>
      <c r="B780" s="2">
        <v>400</v>
      </c>
      <c r="C780" s="1" t="s">
        <v>687</v>
      </c>
      <c r="D780">
        <v>0</v>
      </c>
      <c r="E780" s="65">
        <f t="shared" si="36"/>
        <v>0</v>
      </c>
      <c r="F780" s="65">
        <f t="shared" si="37"/>
        <v>0</v>
      </c>
      <c r="G780" s="65">
        <f t="shared" si="38"/>
        <v>0</v>
      </c>
    </row>
    <row r="781" spans="1:7">
      <c r="A781" s="2">
        <v>82</v>
      </c>
      <c r="B781" s="2">
        <v>500</v>
      </c>
      <c r="C781" s="1" t="s">
        <v>198</v>
      </c>
      <c r="D781">
        <v>0</v>
      </c>
      <c r="E781" s="65">
        <f t="shared" si="36"/>
        <v>0</v>
      </c>
      <c r="F781" s="65">
        <f t="shared" si="37"/>
        <v>0</v>
      </c>
      <c r="G781" s="65">
        <f t="shared" si="38"/>
        <v>0</v>
      </c>
    </row>
    <row r="782" spans="1:7">
      <c r="A782" s="2">
        <v>82</v>
      </c>
      <c r="B782" s="2">
        <v>600</v>
      </c>
      <c r="C782" s="1" t="s">
        <v>271</v>
      </c>
      <c r="D782">
        <v>95512</v>
      </c>
      <c r="E782" s="65">
        <f t="shared" si="36"/>
        <v>13944.751999999999</v>
      </c>
      <c r="F782" s="65">
        <f t="shared" si="37"/>
        <v>33811.248</v>
      </c>
      <c r="G782" s="65">
        <f t="shared" si="38"/>
        <v>47756</v>
      </c>
    </row>
    <row r="783" spans="1:7">
      <c r="A783" s="2">
        <v>82</v>
      </c>
      <c r="B783" s="2">
        <v>700</v>
      </c>
      <c r="C783" s="1" t="s">
        <v>378</v>
      </c>
      <c r="D783">
        <v>0</v>
      </c>
      <c r="E783" s="65">
        <f t="shared" si="36"/>
        <v>0</v>
      </c>
      <c r="F783" s="65">
        <f t="shared" si="37"/>
        <v>0</v>
      </c>
      <c r="G783" s="65">
        <f t="shared" si="38"/>
        <v>0</v>
      </c>
    </row>
    <row r="784" spans="1:7">
      <c r="A784" s="2">
        <v>82</v>
      </c>
      <c r="B784" s="2">
        <v>800</v>
      </c>
      <c r="C784" s="1" t="s">
        <v>425</v>
      </c>
      <c r="D784">
        <v>0</v>
      </c>
      <c r="E784" s="65">
        <f t="shared" si="36"/>
        <v>0</v>
      </c>
      <c r="F784" s="65">
        <f t="shared" si="37"/>
        <v>0</v>
      </c>
      <c r="G784" s="65">
        <f t="shared" si="38"/>
        <v>0</v>
      </c>
    </row>
    <row r="785" spans="1:7">
      <c r="A785" s="2">
        <v>82</v>
      </c>
      <c r="B785" s="2">
        <v>900</v>
      </c>
      <c r="C785" s="1" t="s">
        <v>434</v>
      </c>
      <c r="D785">
        <v>0</v>
      </c>
      <c r="E785" s="65">
        <f t="shared" si="36"/>
        <v>0</v>
      </c>
      <c r="F785" s="65">
        <f t="shared" si="37"/>
        <v>0</v>
      </c>
      <c r="G785" s="65">
        <f t="shared" si="38"/>
        <v>0</v>
      </c>
    </row>
    <row r="786" spans="1:7">
      <c r="A786" s="2">
        <v>82</v>
      </c>
      <c r="B786" s="2">
        <v>1000</v>
      </c>
      <c r="C786" s="1" t="s">
        <v>481</v>
      </c>
      <c r="D786">
        <v>147</v>
      </c>
      <c r="E786" s="65">
        <f t="shared" si="36"/>
        <v>21.462</v>
      </c>
      <c r="F786" s="65">
        <f t="shared" si="37"/>
        <v>52.037999999999997</v>
      </c>
      <c r="G786" s="65">
        <f t="shared" si="38"/>
        <v>73.5</v>
      </c>
    </row>
    <row r="787" spans="1:7">
      <c r="A787" s="2">
        <v>82</v>
      </c>
      <c r="B787" s="2">
        <v>1100</v>
      </c>
      <c r="C787" s="1" t="s">
        <v>494</v>
      </c>
      <c r="D787">
        <v>0</v>
      </c>
      <c r="E787" s="65">
        <f t="shared" si="36"/>
        <v>0</v>
      </c>
      <c r="F787" s="65">
        <f t="shared" si="37"/>
        <v>0</v>
      </c>
      <c r="G787" s="65">
        <f t="shared" si="38"/>
        <v>0</v>
      </c>
    </row>
    <row r="788" spans="1:7">
      <c r="A788" s="2">
        <v>82</v>
      </c>
      <c r="B788" s="2">
        <v>1200</v>
      </c>
      <c r="C788" s="1" t="s">
        <v>566</v>
      </c>
      <c r="D788">
        <v>563975</v>
      </c>
      <c r="E788" s="65">
        <f t="shared" si="36"/>
        <v>82340.349999999991</v>
      </c>
      <c r="F788" s="65">
        <f t="shared" si="37"/>
        <v>199647.15</v>
      </c>
      <c r="G788" s="65">
        <f t="shared" si="38"/>
        <v>281987.5</v>
      </c>
    </row>
    <row r="789" spans="1:7">
      <c r="A789" s="2">
        <v>82</v>
      </c>
      <c r="B789" s="2">
        <v>1300</v>
      </c>
      <c r="C789" s="1" t="s">
        <v>730</v>
      </c>
      <c r="D789">
        <v>576646</v>
      </c>
      <c r="E789" s="65">
        <f t="shared" si="36"/>
        <v>84190.315999999992</v>
      </c>
      <c r="F789" s="65">
        <f t="shared" si="37"/>
        <v>204132.68399999998</v>
      </c>
      <c r="G789" s="65">
        <f t="shared" si="38"/>
        <v>288323</v>
      </c>
    </row>
    <row r="790" spans="1:7">
      <c r="A790" s="2">
        <v>82</v>
      </c>
      <c r="B790" s="2">
        <v>1400</v>
      </c>
      <c r="C790" s="1" t="s">
        <v>438</v>
      </c>
      <c r="D790">
        <v>90972</v>
      </c>
      <c r="E790" s="65">
        <f t="shared" si="36"/>
        <v>13281.911999999998</v>
      </c>
      <c r="F790" s="65">
        <f t="shared" si="37"/>
        <v>32204.088</v>
      </c>
      <c r="G790" s="65">
        <f t="shared" si="38"/>
        <v>45486</v>
      </c>
    </row>
    <row r="791" spans="1:7">
      <c r="A791" s="2">
        <v>82</v>
      </c>
      <c r="B791" s="2">
        <v>1500</v>
      </c>
      <c r="C791" s="1" t="s">
        <v>742</v>
      </c>
      <c r="D791">
        <v>736496</v>
      </c>
      <c r="E791" s="65">
        <f t="shared" si="36"/>
        <v>107528.416</v>
      </c>
      <c r="F791" s="65">
        <f t="shared" si="37"/>
        <v>260719.58399999997</v>
      </c>
      <c r="G791" s="65">
        <f t="shared" si="38"/>
        <v>368248</v>
      </c>
    </row>
    <row r="792" spans="1:7">
      <c r="A792" s="2">
        <v>82</v>
      </c>
      <c r="B792" s="2">
        <v>1600</v>
      </c>
      <c r="C792" s="1" t="s">
        <v>824</v>
      </c>
      <c r="D792">
        <v>81457</v>
      </c>
      <c r="E792" s="65">
        <f t="shared" si="36"/>
        <v>11892.722</v>
      </c>
      <c r="F792" s="65">
        <f t="shared" si="37"/>
        <v>28835.777999999998</v>
      </c>
      <c r="G792" s="65">
        <f t="shared" si="38"/>
        <v>40728.5</v>
      </c>
    </row>
    <row r="793" spans="1:7">
      <c r="A793" s="2">
        <v>82</v>
      </c>
      <c r="B793" s="2">
        <v>1700</v>
      </c>
      <c r="C793" s="1" t="s">
        <v>582</v>
      </c>
      <c r="D793">
        <v>0</v>
      </c>
      <c r="E793" s="65">
        <f t="shared" si="36"/>
        <v>0</v>
      </c>
      <c r="F793" s="65">
        <f t="shared" si="37"/>
        <v>0</v>
      </c>
      <c r="G793" s="65">
        <f t="shared" si="38"/>
        <v>0</v>
      </c>
    </row>
    <row r="794" spans="1:7">
      <c r="A794" s="2">
        <v>82</v>
      </c>
      <c r="B794" s="2">
        <v>1800</v>
      </c>
      <c r="C794" s="1" t="s">
        <v>727</v>
      </c>
      <c r="D794">
        <v>0</v>
      </c>
      <c r="E794" s="65">
        <f t="shared" si="36"/>
        <v>0</v>
      </c>
      <c r="F794" s="65">
        <f t="shared" si="37"/>
        <v>0</v>
      </c>
      <c r="G794" s="65">
        <f t="shared" si="38"/>
        <v>0</v>
      </c>
    </row>
    <row r="795" spans="1:7">
      <c r="A795" s="2">
        <v>82</v>
      </c>
      <c r="B795" s="2">
        <v>1900</v>
      </c>
      <c r="C795" s="1" t="s">
        <v>433</v>
      </c>
      <c r="D795">
        <v>53306</v>
      </c>
      <c r="E795" s="65">
        <f t="shared" si="36"/>
        <v>7782.6759999999995</v>
      </c>
      <c r="F795" s="65">
        <f t="shared" si="37"/>
        <v>18870.324000000001</v>
      </c>
      <c r="G795" s="65">
        <f t="shared" si="38"/>
        <v>26653</v>
      </c>
    </row>
    <row r="796" spans="1:7">
      <c r="A796" s="2">
        <v>82</v>
      </c>
      <c r="B796" s="2">
        <v>2000</v>
      </c>
      <c r="C796" s="1" t="s">
        <v>430</v>
      </c>
      <c r="D796">
        <v>82123</v>
      </c>
      <c r="E796" s="65">
        <f t="shared" si="36"/>
        <v>11989.957999999999</v>
      </c>
      <c r="F796" s="65">
        <f t="shared" si="37"/>
        <v>29071.541999999998</v>
      </c>
      <c r="G796" s="65">
        <f t="shared" si="38"/>
        <v>41061.5</v>
      </c>
    </row>
    <row r="797" spans="1:7">
      <c r="A797" s="2">
        <v>82</v>
      </c>
      <c r="B797" s="2">
        <v>2100</v>
      </c>
      <c r="C797" s="1" t="s">
        <v>621</v>
      </c>
      <c r="D797">
        <v>1</v>
      </c>
      <c r="E797" s="65">
        <f t="shared" si="36"/>
        <v>0.14599999999999999</v>
      </c>
      <c r="F797" s="65">
        <f t="shared" si="37"/>
        <v>0.35399999999999998</v>
      </c>
      <c r="G797" s="65">
        <f t="shared" si="38"/>
        <v>0.5</v>
      </c>
    </row>
    <row r="798" spans="1:7">
      <c r="A798" s="2">
        <v>82</v>
      </c>
      <c r="B798" s="2">
        <v>2200</v>
      </c>
      <c r="C798" s="1" t="s">
        <v>170</v>
      </c>
      <c r="D798">
        <v>87494</v>
      </c>
      <c r="E798" s="65">
        <f t="shared" si="36"/>
        <v>12774.124</v>
      </c>
      <c r="F798" s="65">
        <f t="shared" si="37"/>
        <v>30972.875999999997</v>
      </c>
      <c r="G798" s="65">
        <f t="shared" si="38"/>
        <v>43747</v>
      </c>
    </row>
    <row r="799" spans="1:7">
      <c r="A799" s="2">
        <v>82</v>
      </c>
      <c r="B799" s="2">
        <v>2500</v>
      </c>
      <c r="C799" s="1" t="s">
        <v>840</v>
      </c>
      <c r="D799">
        <v>0</v>
      </c>
      <c r="E799" s="65">
        <f t="shared" si="36"/>
        <v>0</v>
      </c>
      <c r="F799" s="65">
        <f t="shared" si="37"/>
        <v>0</v>
      </c>
      <c r="G799" s="65">
        <f t="shared" si="38"/>
        <v>0</v>
      </c>
    </row>
    <row r="800" spans="1:7">
      <c r="A800" s="2">
        <v>82</v>
      </c>
      <c r="B800" s="2">
        <v>2600</v>
      </c>
      <c r="C800" s="1" t="s">
        <v>583</v>
      </c>
      <c r="D800">
        <v>196447</v>
      </c>
      <c r="E800" s="65">
        <f t="shared" si="36"/>
        <v>28681.261999999999</v>
      </c>
      <c r="F800" s="65">
        <f t="shared" si="37"/>
        <v>69542.237999999998</v>
      </c>
      <c r="G800" s="65">
        <f t="shared" si="38"/>
        <v>98223.5</v>
      </c>
    </row>
    <row r="801" spans="1:7">
      <c r="A801" s="2">
        <v>82</v>
      </c>
      <c r="B801" s="2">
        <v>2700</v>
      </c>
      <c r="C801" s="1" t="s">
        <v>314</v>
      </c>
      <c r="D801">
        <v>0</v>
      </c>
      <c r="E801" s="65">
        <f t="shared" si="36"/>
        <v>0</v>
      </c>
      <c r="F801" s="65">
        <f t="shared" si="37"/>
        <v>0</v>
      </c>
      <c r="G801" s="65">
        <f t="shared" si="38"/>
        <v>0</v>
      </c>
    </row>
    <row r="802" spans="1:7">
      <c r="A802" s="2">
        <v>83</v>
      </c>
      <c r="B802" s="2">
        <v>100</v>
      </c>
      <c r="C802" s="1" t="s">
        <v>110</v>
      </c>
      <c r="D802">
        <v>197951</v>
      </c>
      <c r="E802" s="65">
        <f t="shared" si="36"/>
        <v>28900.845999999998</v>
      </c>
      <c r="F802" s="65">
        <f t="shared" si="37"/>
        <v>70074.653999999995</v>
      </c>
      <c r="G802" s="65">
        <f t="shared" si="38"/>
        <v>98975.5</v>
      </c>
    </row>
    <row r="803" spans="1:7">
      <c r="A803" s="2">
        <v>83</v>
      </c>
      <c r="B803" s="2">
        <v>200</v>
      </c>
      <c r="C803" s="1" t="s">
        <v>185</v>
      </c>
      <c r="D803">
        <v>33249</v>
      </c>
      <c r="E803" s="65">
        <f t="shared" si="36"/>
        <v>4854.3539999999994</v>
      </c>
      <c r="F803" s="65">
        <f t="shared" si="37"/>
        <v>11770.145999999999</v>
      </c>
      <c r="G803" s="65">
        <f t="shared" si="38"/>
        <v>16624.5</v>
      </c>
    </row>
    <row r="804" spans="1:7">
      <c r="A804" s="2">
        <v>83</v>
      </c>
      <c r="B804" s="2">
        <v>300</v>
      </c>
      <c r="C804" s="1" t="s">
        <v>442</v>
      </c>
      <c r="D804">
        <v>17817</v>
      </c>
      <c r="E804" s="65">
        <f t="shared" si="36"/>
        <v>2601.2819999999997</v>
      </c>
      <c r="F804" s="65">
        <f t="shared" si="37"/>
        <v>6307.2179999999998</v>
      </c>
      <c r="G804" s="65">
        <f t="shared" si="38"/>
        <v>8908.5</v>
      </c>
    </row>
    <row r="805" spans="1:7">
      <c r="A805" s="2">
        <v>83</v>
      </c>
      <c r="B805" s="2">
        <v>400</v>
      </c>
      <c r="C805" s="1" t="s">
        <v>453</v>
      </c>
      <c r="D805">
        <v>72856</v>
      </c>
      <c r="E805" s="65">
        <f t="shared" si="36"/>
        <v>10636.975999999999</v>
      </c>
      <c r="F805" s="65">
        <f t="shared" si="37"/>
        <v>25791.023999999998</v>
      </c>
      <c r="G805" s="65">
        <f t="shared" si="38"/>
        <v>36428</v>
      </c>
    </row>
    <row r="806" spans="1:7">
      <c r="A806" s="2">
        <v>83</v>
      </c>
      <c r="B806" s="2">
        <v>500</v>
      </c>
      <c r="C806" s="1" t="s">
        <v>476</v>
      </c>
      <c r="D806">
        <v>943421</v>
      </c>
      <c r="E806" s="65">
        <f t="shared" si="36"/>
        <v>137739.46599999999</v>
      </c>
      <c r="F806" s="65">
        <f t="shared" si="37"/>
        <v>333971.03399999999</v>
      </c>
      <c r="G806" s="65">
        <f t="shared" si="38"/>
        <v>471710.5</v>
      </c>
    </row>
    <row r="807" spans="1:7">
      <c r="A807" s="2">
        <v>83</v>
      </c>
      <c r="B807" s="2">
        <v>600</v>
      </c>
      <c r="C807" s="1" t="s">
        <v>585</v>
      </c>
      <c r="D807">
        <v>24901</v>
      </c>
      <c r="E807" s="65">
        <f t="shared" si="36"/>
        <v>3635.5459999999998</v>
      </c>
      <c r="F807" s="65">
        <f t="shared" si="37"/>
        <v>8814.9539999999997</v>
      </c>
      <c r="G807" s="65">
        <f t="shared" si="38"/>
        <v>12450.5</v>
      </c>
    </row>
    <row r="808" spans="1:7">
      <c r="A808" s="2">
        <v>83</v>
      </c>
      <c r="B808" s="2">
        <v>800</v>
      </c>
      <c r="C808" s="1" t="s">
        <v>723</v>
      </c>
      <c r="D808">
        <v>1696349</v>
      </c>
      <c r="E808" s="65">
        <f t="shared" si="36"/>
        <v>247666.954</v>
      </c>
      <c r="F808" s="65">
        <f t="shared" si="37"/>
        <v>600507.54599999997</v>
      </c>
      <c r="G808" s="65">
        <f t="shared" si="38"/>
        <v>848174.5</v>
      </c>
    </row>
    <row r="809" spans="1:7">
      <c r="A809" s="2">
        <v>83</v>
      </c>
      <c r="B809" s="2">
        <v>8100</v>
      </c>
      <c r="C809" s="1" t="s">
        <v>592</v>
      </c>
      <c r="D809">
        <v>27113</v>
      </c>
      <c r="E809" s="65">
        <f t="shared" si="36"/>
        <v>3958.4979999999996</v>
      </c>
      <c r="F809" s="65">
        <f t="shared" si="37"/>
        <v>9598.0019999999986</v>
      </c>
      <c r="G809" s="65">
        <f t="shared" si="38"/>
        <v>13556.5</v>
      </c>
    </row>
    <row r="810" spans="1:7">
      <c r="A810" s="2">
        <v>84</v>
      </c>
      <c r="B810" s="2">
        <v>100</v>
      </c>
      <c r="C810" s="1" t="s">
        <v>88</v>
      </c>
      <c r="D810">
        <v>1562033</v>
      </c>
      <c r="E810" s="65">
        <f t="shared" si="36"/>
        <v>228056.818</v>
      </c>
      <c r="F810" s="65">
        <f t="shared" si="37"/>
        <v>552959.68199999991</v>
      </c>
      <c r="G810" s="65">
        <f t="shared" si="38"/>
        <v>781016.5</v>
      </c>
    </row>
    <row r="811" spans="1:7">
      <c r="A811" s="2">
        <v>84</v>
      </c>
      <c r="B811" s="2">
        <v>300</v>
      </c>
      <c r="C811" s="1" t="s">
        <v>116</v>
      </c>
      <c r="D811">
        <v>51044</v>
      </c>
      <c r="E811" s="65">
        <f t="shared" si="36"/>
        <v>7452.424</v>
      </c>
      <c r="F811" s="65">
        <f t="shared" si="37"/>
        <v>18069.575999999997</v>
      </c>
      <c r="G811" s="65">
        <f t="shared" si="38"/>
        <v>25522</v>
      </c>
    </row>
    <row r="812" spans="1:7">
      <c r="A812" s="2">
        <v>84</v>
      </c>
      <c r="B812" s="2">
        <v>400</v>
      </c>
      <c r="C812" s="1" t="s">
        <v>208</v>
      </c>
      <c r="D812">
        <v>12965</v>
      </c>
      <c r="E812" s="65">
        <f t="shared" si="36"/>
        <v>1892.8899999999999</v>
      </c>
      <c r="F812" s="65">
        <f t="shared" si="37"/>
        <v>4589.6099999999997</v>
      </c>
      <c r="G812" s="65">
        <f t="shared" si="38"/>
        <v>6482.5</v>
      </c>
    </row>
    <row r="813" spans="1:7">
      <c r="A813" s="2">
        <v>84</v>
      </c>
      <c r="B813" s="2">
        <v>600</v>
      </c>
      <c r="C813" s="1" t="s">
        <v>276</v>
      </c>
      <c r="D813">
        <v>27289</v>
      </c>
      <c r="E813" s="65">
        <f t="shared" si="36"/>
        <v>3984.194</v>
      </c>
      <c r="F813" s="65">
        <f t="shared" si="37"/>
        <v>9660.3059999999987</v>
      </c>
      <c r="G813" s="65">
        <f t="shared" si="38"/>
        <v>13644.5</v>
      </c>
    </row>
    <row r="814" spans="1:7">
      <c r="A814" s="2">
        <v>84</v>
      </c>
      <c r="B814" s="2">
        <v>700</v>
      </c>
      <c r="C814" s="1" t="s">
        <v>408</v>
      </c>
      <c r="D814">
        <v>19863</v>
      </c>
      <c r="E814" s="65">
        <f t="shared" si="36"/>
        <v>2899.9979999999996</v>
      </c>
      <c r="F814" s="65">
        <f t="shared" si="37"/>
        <v>7031.5019999999995</v>
      </c>
      <c r="G814" s="65">
        <f t="shared" si="38"/>
        <v>9931.5</v>
      </c>
    </row>
    <row r="815" spans="1:7">
      <c r="A815" s="2">
        <v>84</v>
      </c>
      <c r="B815" s="2">
        <v>900</v>
      </c>
      <c r="C815" s="1" t="s">
        <v>548</v>
      </c>
      <c r="D815">
        <v>0</v>
      </c>
      <c r="E815" s="65">
        <f t="shared" si="36"/>
        <v>0</v>
      </c>
      <c r="F815" s="65">
        <f t="shared" si="37"/>
        <v>0</v>
      </c>
      <c r="G815" s="65">
        <f t="shared" si="38"/>
        <v>0</v>
      </c>
    </row>
    <row r="816" spans="1:7">
      <c r="A816" s="2">
        <v>84</v>
      </c>
      <c r="B816" s="2">
        <v>1200</v>
      </c>
      <c r="C816" s="1" t="s">
        <v>838</v>
      </c>
      <c r="D816">
        <v>28241</v>
      </c>
      <c r="E816" s="65">
        <f t="shared" si="36"/>
        <v>4123.1859999999997</v>
      </c>
      <c r="F816" s="65">
        <f t="shared" si="37"/>
        <v>9997.3140000000003</v>
      </c>
      <c r="G816" s="65">
        <f t="shared" si="38"/>
        <v>14120.5</v>
      </c>
    </row>
    <row r="817" spans="1:7">
      <c r="A817" s="2">
        <v>84</v>
      </c>
      <c r="B817" s="2">
        <v>8500</v>
      </c>
      <c r="C817" s="1" t="s">
        <v>665</v>
      </c>
      <c r="D817">
        <v>134387</v>
      </c>
      <c r="E817" s="65">
        <f t="shared" si="36"/>
        <v>19620.502</v>
      </c>
      <c r="F817" s="65">
        <f t="shared" si="37"/>
        <v>47572.998</v>
      </c>
      <c r="G817" s="65">
        <f t="shared" si="38"/>
        <v>67193.5</v>
      </c>
    </row>
    <row r="818" spans="1:7">
      <c r="A818" s="2">
        <v>85</v>
      </c>
      <c r="B818" s="2">
        <v>100</v>
      </c>
      <c r="C818" s="1" t="s">
        <v>14</v>
      </c>
      <c r="D818">
        <v>73545</v>
      </c>
      <c r="E818" s="65">
        <f t="shared" si="36"/>
        <v>10737.57</v>
      </c>
      <c r="F818" s="65">
        <f t="shared" si="37"/>
        <v>26034.93</v>
      </c>
      <c r="G818" s="65">
        <f t="shared" si="38"/>
        <v>36772.5</v>
      </c>
    </row>
    <row r="819" spans="1:7">
      <c r="A819" s="2">
        <v>85</v>
      </c>
      <c r="B819" s="2">
        <v>200</v>
      </c>
      <c r="C819" s="1" t="s">
        <v>181</v>
      </c>
      <c r="D819">
        <v>44055</v>
      </c>
      <c r="E819" s="65">
        <f t="shared" si="36"/>
        <v>6432.03</v>
      </c>
      <c r="F819" s="65">
        <f t="shared" si="37"/>
        <v>15595.47</v>
      </c>
      <c r="G819" s="65">
        <f t="shared" si="38"/>
        <v>22027.5</v>
      </c>
    </row>
    <row r="820" spans="1:7">
      <c r="A820" s="2">
        <v>85</v>
      </c>
      <c r="B820" s="2">
        <v>400</v>
      </c>
      <c r="C820" s="1" t="s">
        <v>230</v>
      </c>
      <c r="D820">
        <v>24899</v>
      </c>
      <c r="E820" s="65">
        <f t="shared" si="36"/>
        <v>3635.2539999999999</v>
      </c>
      <c r="F820" s="65">
        <f t="shared" si="37"/>
        <v>8814.2459999999992</v>
      </c>
      <c r="G820" s="65">
        <f t="shared" si="38"/>
        <v>12449.5</v>
      </c>
    </row>
    <row r="821" spans="1:7">
      <c r="A821" s="2">
        <v>85</v>
      </c>
      <c r="B821" s="2">
        <v>500</v>
      </c>
      <c r="C821" s="1" t="s">
        <v>307</v>
      </c>
      <c r="D821">
        <v>314342</v>
      </c>
      <c r="E821" s="65">
        <f t="shared" si="36"/>
        <v>45893.932000000001</v>
      </c>
      <c r="F821" s="65">
        <f t="shared" si="37"/>
        <v>111277.068</v>
      </c>
      <c r="G821" s="65">
        <f t="shared" si="38"/>
        <v>157171</v>
      </c>
    </row>
    <row r="822" spans="1:7">
      <c r="A822" s="2">
        <v>85</v>
      </c>
      <c r="B822" s="2">
        <v>700</v>
      </c>
      <c r="C822" s="1" t="s">
        <v>452</v>
      </c>
      <c r="D822">
        <v>458459</v>
      </c>
      <c r="E822" s="65">
        <f t="shared" si="36"/>
        <v>66935.013999999996</v>
      </c>
      <c r="F822" s="65">
        <f t="shared" si="37"/>
        <v>162294.486</v>
      </c>
      <c r="G822" s="65">
        <f t="shared" si="38"/>
        <v>229229.5</v>
      </c>
    </row>
    <row r="823" spans="1:7">
      <c r="A823" s="2">
        <v>85</v>
      </c>
      <c r="B823" s="2">
        <v>800</v>
      </c>
      <c r="C823" s="1" t="s">
        <v>524</v>
      </c>
      <c r="D823">
        <v>37358</v>
      </c>
      <c r="E823" s="65">
        <f t="shared" si="36"/>
        <v>5454.268</v>
      </c>
      <c r="F823" s="65">
        <f t="shared" si="37"/>
        <v>13224.732</v>
      </c>
      <c r="G823" s="65">
        <f t="shared" si="38"/>
        <v>18679</v>
      </c>
    </row>
    <row r="824" spans="1:7">
      <c r="A824" s="2">
        <v>85</v>
      </c>
      <c r="B824" s="2">
        <v>900</v>
      </c>
      <c r="C824" s="1" t="s">
        <v>658</v>
      </c>
      <c r="D824">
        <v>164952</v>
      </c>
      <c r="E824" s="65">
        <f t="shared" si="36"/>
        <v>24082.991999999998</v>
      </c>
      <c r="F824" s="65">
        <f t="shared" si="37"/>
        <v>58393.007999999994</v>
      </c>
      <c r="G824" s="65">
        <f t="shared" si="38"/>
        <v>82476</v>
      </c>
    </row>
    <row r="825" spans="1:7">
      <c r="A825" s="2">
        <v>85</v>
      </c>
      <c r="B825" s="2">
        <v>1000</v>
      </c>
      <c r="C825" s="1" t="s">
        <v>718</v>
      </c>
      <c r="D825">
        <v>904966</v>
      </c>
      <c r="E825" s="65">
        <f t="shared" si="36"/>
        <v>132125.03599999999</v>
      </c>
      <c r="F825" s="65">
        <f t="shared" si="37"/>
        <v>320357.96399999998</v>
      </c>
      <c r="G825" s="65">
        <f t="shared" si="38"/>
        <v>452483</v>
      </c>
    </row>
    <row r="826" spans="1:7">
      <c r="A826" s="2">
        <v>85</v>
      </c>
      <c r="B826" s="2">
        <v>1100</v>
      </c>
      <c r="C826" s="1" t="s">
        <v>743</v>
      </c>
      <c r="D826">
        <v>187332</v>
      </c>
      <c r="E826" s="65">
        <f t="shared" si="36"/>
        <v>27350.471999999998</v>
      </c>
      <c r="F826" s="65">
        <f t="shared" si="37"/>
        <v>66315.527999999991</v>
      </c>
      <c r="G826" s="65">
        <f t="shared" si="38"/>
        <v>93666</v>
      </c>
    </row>
    <row r="827" spans="1:7">
      <c r="A827" s="2">
        <v>85</v>
      </c>
      <c r="B827" s="2">
        <v>1200</v>
      </c>
      <c r="C827" s="1" t="s">
        <v>776</v>
      </c>
      <c r="D827">
        <v>40712</v>
      </c>
      <c r="E827" s="65">
        <f t="shared" si="36"/>
        <v>5943.9519999999993</v>
      </c>
      <c r="F827" s="65">
        <f t="shared" si="37"/>
        <v>14412.047999999999</v>
      </c>
      <c r="G827" s="65">
        <f t="shared" si="38"/>
        <v>20356</v>
      </c>
    </row>
    <row r="828" spans="1:7">
      <c r="A828" s="2">
        <v>85</v>
      </c>
      <c r="B828" s="2">
        <v>1300</v>
      </c>
      <c r="C828" s="1" t="s">
        <v>833</v>
      </c>
      <c r="D828">
        <v>9965851</v>
      </c>
      <c r="E828" s="65">
        <f t="shared" si="36"/>
        <v>1455014.2459999998</v>
      </c>
      <c r="F828" s="65">
        <f t="shared" si="37"/>
        <v>3527911.2539999997</v>
      </c>
      <c r="G828" s="65">
        <f t="shared" si="38"/>
        <v>4982925.5</v>
      </c>
    </row>
    <row r="829" spans="1:7">
      <c r="A829" s="2">
        <v>86</v>
      </c>
      <c r="B829" s="2">
        <v>100</v>
      </c>
      <c r="C829" s="1" t="s">
        <v>9</v>
      </c>
      <c r="D829">
        <v>112010</v>
      </c>
      <c r="E829" s="65">
        <f t="shared" si="36"/>
        <v>16353.46</v>
      </c>
      <c r="F829" s="65">
        <f t="shared" si="37"/>
        <v>39651.54</v>
      </c>
      <c r="G829" s="65">
        <f t="shared" si="38"/>
        <v>56005</v>
      </c>
    </row>
    <row r="830" spans="1:7">
      <c r="A830" s="2">
        <v>86</v>
      </c>
      <c r="B830" s="2">
        <v>200</v>
      </c>
      <c r="C830" s="1" t="s">
        <v>18</v>
      </c>
      <c r="D830">
        <v>453777</v>
      </c>
      <c r="E830" s="65">
        <f t="shared" si="36"/>
        <v>66251.441999999995</v>
      </c>
      <c r="F830" s="65">
        <f t="shared" si="37"/>
        <v>160637.05799999999</v>
      </c>
      <c r="G830" s="65">
        <f t="shared" si="38"/>
        <v>226888.5</v>
      </c>
    </row>
    <row r="831" spans="1:7">
      <c r="A831" s="2">
        <v>86</v>
      </c>
      <c r="B831" s="2">
        <v>300</v>
      </c>
      <c r="C831" s="1" t="s">
        <v>105</v>
      </c>
      <c r="D831">
        <v>853732</v>
      </c>
      <c r="E831" s="65">
        <f t="shared" si="36"/>
        <v>124644.87199999999</v>
      </c>
      <c r="F831" s="65">
        <f t="shared" si="37"/>
        <v>302221.12799999997</v>
      </c>
      <c r="G831" s="65">
        <f t="shared" si="38"/>
        <v>426866</v>
      </c>
    </row>
    <row r="832" spans="1:7">
      <c r="A832" s="2">
        <v>86</v>
      </c>
      <c r="B832" s="2">
        <v>500</v>
      </c>
      <c r="C832" s="1" t="s">
        <v>156</v>
      </c>
      <c r="D832">
        <v>604384</v>
      </c>
      <c r="E832" s="65">
        <f t="shared" si="36"/>
        <v>88240.063999999998</v>
      </c>
      <c r="F832" s="65">
        <f t="shared" si="37"/>
        <v>213951.93599999999</v>
      </c>
      <c r="G832" s="65">
        <f t="shared" si="38"/>
        <v>302192</v>
      </c>
    </row>
    <row r="833" spans="1:7">
      <c r="A833" s="2">
        <v>86</v>
      </c>
      <c r="B833" s="2">
        <v>600</v>
      </c>
      <c r="C833" s="1" t="s">
        <v>195</v>
      </c>
      <c r="D833">
        <v>243033</v>
      </c>
      <c r="E833" s="65">
        <f t="shared" si="36"/>
        <v>35482.817999999999</v>
      </c>
      <c r="F833" s="65">
        <f t="shared" si="37"/>
        <v>86033.682000000001</v>
      </c>
      <c r="G833" s="65">
        <f t="shared" si="38"/>
        <v>121516.5</v>
      </c>
    </row>
    <row r="834" spans="1:7">
      <c r="A834" s="2">
        <v>86</v>
      </c>
      <c r="B834" s="2">
        <v>1000</v>
      </c>
      <c r="C834" s="1" t="s">
        <v>376</v>
      </c>
      <c r="D834">
        <v>572726</v>
      </c>
      <c r="E834" s="65">
        <f t="shared" ref="E834:E853" si="39">D834*0.146</f>
        <v>83617.995999999999</v>
      </c>
      <c r="F834" s="65">
        <f t="shared" ref="F834:F853" si="40">D834*0.354</f>
        <v>202745.00399999999</v>
      </c>
      <c r="G834" s="65">
        <f t="shared" ref="G834:G853" si="41">D834*0.5</f>
        <v>286363</v>
      </c>
    </row>
    <row r="835" spans="1:7">
      <c r="A835" s="2">
        <v>86</v>
      </c>
      <c r="B835" s="2">
        <v>1100</v>
      </c>
      <c r="C835" s="1" t="s">
        <v>487</v>
      </c>
      <c r="D835">
        <v>497194</v>
      </c>
      <c r="E835" s="65">
        <f t="shared" si="39"/>
        <v>72590.323999999993</v>
      </c>
      <c r="F835" s="65">
        <f t="shared" si="40"/>
        <v>176006.67599999998</v>
      </c>
      <c r="G835" s="65">
        <f t="shared" si="41"/>
        <v>248597</v>
      </c>
    </row>
    <row r="836" spans="1:7">
      <c r="A836" s="2">
        <v>86</v>
      </c>
      <c r="B836" s="2">
        <v>1200</v>
      </c>
      <c r="C836" s="1" t="s">
        <v>532</v>
      </c>
      <c r="D836">
        <v>0</v>
      </c>
      <c r="E836" s="65">
        <f t="shared" si="39"/>
        <v>0</v>
      </c>
      <c r="F836" s="65">
        <f t="shared" si="40"/>
        <v>0</v>
      </c>
      <c r="G836" s="65">
        <f t="shared" si="41"/>
        <v>0</v>
      </c>
    </row>
    <row r="837" spans="1:7">
      <c r="A837" s="2">
        <v>86</v>
      </c>
      <c r="B837" s="2">
        <v>1300</v>
      </c>
      <c r="C837" s="1" t="s">
        <v>533</v>
      </c>
      <c r="D837">
        <v>594851</v>
      </c>
      <c r="E837" s="65">
        <f t="shared" si="39"/>
        <v>86848.245999999999</v>
      </c>
      <c r="F837" s="65">
        <f t="shared" si="40"/>
        <v>210577.25399999999</v>
      </c>
      <c r="G837" s="65">
        <f t="shared" si="41"/>
        <v>297425.5</v>
      </c>
    </row>
    <row r="838" spans="1:7">
      <c r="A838" s="2">
        <v>86</v>
      </c>
      <c r="B838" s="2">
        <v>1600</v>
      </c>
      <c r="C838" s="1" t="s">
        <v>728</v>
      </c>
      <c r="D838">
        <v>285915</v>
      </c>
      <c r="E838" s="65">
        <f t="shared" si="39"/>
        <v>41743.589999999997</v>
      </c>
      <c r="F838" s="65">
        <f t="shared" si="40"/>
        <v>101213.90999999999</v>
      </c>
      <c r="G838" s="65">
        <f t="shared" si="41"/>
        <v>142957.5</v>
      </c>
    </row>
    <row r="839" spans="1:7">
      <c r="A839" s="2">
        <v>86</v>
      </c>
      <c r="B839" s="2">
        <v>1700</v>
      </c>
      <c r="C839" s="1" t="s">
        <v>706</v>
      </c>
      <c r="D839">
        <v>35500</v>
      </c>
      <c r="E839" s="65">
        <f t="shared" si="39"/>
        <v>5183</v>
      </c>
      <c r="F839" s="65">
        <f t="shared" si="40"/>
        <v>12567</v>
      </c>
      <c r="G839" s="65">
        <f t="shared" si="41"/>
        <v>17750</v>
      </c>
    </row>
    <row r="840" spans="1:7">
      <c r="A840" s="2">
        <v>86</v>
      </c>
      <c r="B840" s="2">
        <v>1800</v>
      </c>
      <c r="C840" s="1" t="s">
        <v>810</v>
      </c>
      <c r="D840">
        <v>173083</v>
      </c>
      <c r="E840" s="65">
        <f t="shared" si="39"/>
        <v>25270.117999999999</v>
      </c>
      <c r="F840" s="65">
        <f t="shared" si="40"/>
        <v>61271.381999999998</v>
      </c>
      <c r="G840" s="65">
        <f t="shared" si="41"/>
        <v>86541.5</v>
      </c>
    </row>
    <row r="841" spans="1:7">
      <c r="A841" s="2">
        <v>86</v>
      </c>
      <c r="B841" s="2">
        <v>1900</v>
      </c>
      <c r="C841" s="1" t="s">
        <v>601</v>
      </c>
      <c r="D841">
        <v>62870</v>
      </c>
      <c r="E841" s="65">
        <f t="shared" si="39"/>
        <v>9179.0199999999986</v>
      </c>
      <c r="F841" s="65">
        <f t="shared" si="40"/>
        <v>22255.98</v>
      </c>
      <c r="G841" s="65">
        <f t="shared" si="41"/>
        <v>31435</v>
      </c>
    </row>
    <row r="842" spans="1:7">
      <c r="A842" s="2">
        <v>86</v>
      </c>
      <c r="B842" s="2">
        <v>7200</v>
      </c>
      <c r="C842" s="1" t="s">
        <v>145</v>
      </c>
      <c r="D842">
        <v>302985</v>
      </c>
      <c r="E842" s="65">
        <f t="shared" si="39"/>
        <v>44235.81</v>
      </c>
      <c r="F842" s="65">
        <f t="shared" si="40"/>
        <v>107256.68999999999</v>
      </c>
      <c r="G842" s="65">
        <f t="shared" si="41"/>
        <v>151492.5</v>
      </c>
    </row>
    <row r="843" spans="1:7">
      <c r="A843" s="2">
        <v>86</v>
      </c>
      <c r="B843" s="2">
        <v>7400</v>
      </c>
      <c r="C843" s="1" t="s">
        <v>336</v>
      </c>
      <c r="D843">
        <v>118250</v>
      </c>
      <c r="E843" s="65">
        <f t="shared" si="39"/>
        <v>17264.5</v>
      </c>
      <c r="F843" s="65">
        <f t="shared" si="40"/>
        <v>41860.5</v>
      </c>
      <c r="G843" s="65">
        <f t="shared" si="41"/>
        <v>59125</v>
      </c>
    </row>
    <row r="844" spans="1:7">
      <c r="A844" s="2">
        <v>86</v>
      </c>
      <c r="B844" s="2">
        <v>8300</v>
      </c>
      <c r="C844" s="1" t="s">
        <v>655</v>
      </c>
      <c r="D844">
        <v>519128</v>
      </c>
      <c r="E844" s="65">
        <f t="shared" si="39"/>
        <v>75792.687999999995</v>
      </c>
      <c r="F844" s="65">
        <f t="shared" si="40"/>
        <v>183771.31199999998</v>
      </c>
      <c r="G844" s="65">
        <f t="shared" si="41"/>
        <v>259564</v>
      </c>
    </row>
    <row r="845" spans="1:7">
      <c r="A845" s="2">
        <v>87</v>
      </c>
      <c r="B845" s="2">
        <v>200</v>
      </c>
      <c r="C845" s="1" t="s">
        <v>117</v>
      </c>
      <c r="D845">
        <v>717016</v>
      </c>
      <c r="E845" s="65">
        <f t="shared" si="39"/>
        <v>104684.336</v>
      </c>
      <c r="F845" s="65">
        <f t="shared" si="40"/>
        <v>253823.66399999999</v>
      </c>
      <c r="G845" s="65">
        <f t="shared" si="41"/>
        <v>358508</v>
      </c>
    </row>
    <row r="846" spans="1:7">
      <c r="A846" s="2">
        <v>87</v>
      </c>
      <c r="B846" s="2">
        <v>300</v>
      </c>
      <c r="C846" s="1" t="s">
        <v>141</v>
      </c>
      <c r="D846">
        <v>360747</v>
      </c>
      <c r="E846" s="65">
        <f t="shared" si="39"/>
        <v>52669.061999999998</v>
      </c>
      <c r="F846" s="65">
        <f t="shared" si="40"/>
        <v>127704.43799999999</v>
      </c>
      <c r="G846" s="65">
        <f t="shared" si="41"/>
        <v>180373.5</v>
      </c>
    </row>
    <row r="847" spans="1:7">
      <c r="A847" s="2">
        <v>87</v>
      </c>
      <c r="B847" s="2">
        <v>400</v>
      </c>
      <c r="C847" s="1" t="s">
        <v>223</v>
      </c>
      <c r="D847">
        <v>75732</v>
      </c>
      <c r="E847" s="65">
        <f t="shared" si="39"/>
        <v>11056.871999999999</v>
      </c>
      <c r="F847" s="65">
        <f t="shared" si="40"/>
        <v>26809.127999999997</v>
      </c>
      <c r="G847" s="65">
        <f t="shared" si="41"/>
        <v>37866</v>
      </c>
    </row>
    <row r="848" spans="1:7">
      <c r="A848" s="2">
        <v>87</v>
      </c>
      <c r="B848" s="2">
        <v>600</v>
      </c>
      <c r="C848" s="1" t="s">
        <v>335</v>
      </c>
      <c r="D848">
        <v>85382</v>
      </c>
      <c r="E848" s="65">
        <f t="shared" si="39"/>
        <v>12465.771999999999</v>
      </c>
      <c r="F848" s="65">
        <f t="shared" si="40"/>
        <v>30225.227999999999</v>
      </c>
      <c r="G848" s="65">
        <f t="shared" si="41"/>
        <v>42691</v>
      </c>
    </row>
    <row r="849" spans="1:7">
      <c r="A849" s="2">
        <v>87</v>
      </c>
      <c r="B849" s="2">
        <v>700</v>
      </c>
      <c r="C849" s="1" t="s">
        <v>348</v>
      </c>
      <c r="D849">
        <v>11672</v>
      </c>
      <c r="E849" s="65">
        <f t="shared" si="39"/>
        <v>1704.1119999999999</v>
      </c>
      <c r="F849" s="65">
        <f t="shared" si="40"/>
        <v>4131.8879999999999</v>
      </c>
      <c r="G849" s="65">
        <f t="shared" si="41"/>
        <v>5836</v>
      </c>
    </row>
    <row r="850" spans="1:7">
      <c r="A850" s="2">
        <v>87</v>
      </c>
      <c r="B850" s="2">
        <v>800</v>
      </c>
      <c r="C850" s="1" t="s">
        <v>627</v>
      </c>
      <c r="D850">
        <v>28474</v>
      </c>
      <c r="E850" s="65">
        <f t="shared" si="39"/>
        <v>4157.2039999999997</v>
      </c>
      <c r="F850" s="65">
        <f t="shared" si="40"/>
        <v>10079.796</v>
      </c>
      <c r="G850" s="65">
        <f t="shared" si="41"/>
        <v>14237</v>
      </c>
    </row>
    <row r="851" spans="1:7">
      <c r="A851" s="2">
        <v>87</v>
      </c>
      <c r="B851" s="2">
        <v>900</v>
      </c>
      <c r="C851" s="1" t="s">
        <v>725</v>
      </c>
      <c r="D851">
        <v>20700</v>
      </c>
      <c r="E851" s="65">
        <f t="shared" si="39"/>
        <v>3022.2</v>
      </c>
      <c r="F851" s="65">
        <f t="shared" si="40"/>
        <v>7327.7999999999993</v>
      </c>
      <c r="G851" s="65">
        <f t="shared" si="41"/>
        <v>10350</v>
      </c>
    </row>
    <row r="852" spans="1:7">
      <c r="A852" s="2">
        <v>87</v>
      </c>
      <c r="B852" s="2">
        <v>1100</v>
      </c>
      <c r="C852" s="1" t="s">
        <v>839</v>
      </c>
      <c r="D852">
        <v>124450</v>
      </c>
      <c r="E852" s="65">
        <f t="shared" si="39"/>
        <v>18169.699999999997</v>
      </c>
      <c r="F852" s="65">
        <f t="shared" si="40"/>
        <v>44055.299999999996</v>
      </c>
      <c r="G852" s="65">
        <f t="shared" si="41"/>
        <v>62225</v>
      </c>
    </row>
    <row r="853" spans="1:7">
      <c r="A853" s="2">
        <v>87</v>
      </c>
      <c r="B853" s="2">
        <v>7000</v>
      </c>
      <c r="C853" s="1" t="s">
        <v>313</v>
      </c>
      <c r="D853">
        <v>979975</v>
      </c>
      <c r="E853" s="65">
        <f t="shared" si="39"/>
        <v>143076.34999999998</v>
      </c>
      <c r="F853" s="65">
        <f t="shared" si="40"/>
        <v>346911.14999999997</v>
      </c>
      <c r="G853" s="65">
        <f t="shared" si="41"/>
        <v>489987.5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Minnesota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Sparks</dc:creator>
  <cp:lastModifiedBy>Bill Sparks</cp:lastModifiedBy>
  <cp:lastPrinted>2013-07-29T13:53:01Z</cp:lastPrinted>
  <dcterms:created xsi:type="dcterms:W3CDTF">2013-07-29T13:01:41Z</dcterms:created>
  <dcterms:modified xsi:type="dcterms:W3CDTF">2020-09-01T19:03:24Z</dcterms:modified>
</cp:coreProperties>
</file>