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rad.mdor.state.mn.us\mnrev\Home\Ngreene\My Documents\"/>
    </mc:Choice>
  </mc:AlternateContent>
  <bookViews>
    <workbookView xWindow="0" yWindow="0" windowWidth="28800" windowHeight="11760"/>
  </bookViews>
  <sheets>
    <sheet name="CPA Summary (2)" sheetId="1" r:id="rId1"/>
  </sheets>
  <definedNames>
    <definedName name="_xlnm.Print_Titles" localSheetId="0">'CPA Summary (2)'!$1:$11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9" i="1" l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V109" i="1"/>
  <c r="V113" i="1" s="1"/>
  <c r="U109" i="1"/>
  <c r="U113" i="1" s="1"/>
  <c r="N109" i="1"/>
  <c r="N113" i="1" s="1"/>
  <c r="M109" i="1"/>
  <c r="F109" i="1"/>
  <c r="E109" i="1"/>
  <c r="E113" i="1" s="1"/>
  <c r="Y108" i="1"/>
  <c r="X108" i="1"/>
  <c r="W108" i="1"/>
  <c r="V108" i="1"/>
  <c r="U108" i="1"/>
  <c r="T108" i="1"/>
  <c r="T109" i="1" s="1"/>
  <c r="S108" i="1"/>
  <c r="R108" i="1"/>
  <c r="Q108" i="1"/>
  <c r="P108" i="1"/>
  <c r="O108" i="1"/>
  <c r="N108" i="1"/>
  <c r="M108" i="1"/>
  <c r="L108" i="1"/>
  <c r="L109" i="1" s="1"/>
  <c r="K108" i="1"/>
  <c r="J108" i="1"/>
  <c r="I108" i="1"/>
  <c r="H108" i="1"/>
  <c r="G108" i="1"/>
  <c r="F108" i="1"/>
  <c r="E108" i="1"/>
  <c r="D108" i="1"/>
  <c r="D109" i="1" s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Y106" i="1"/>
  <c r="Y109" i="1" s="1"/>
  <c r="X106" i="1"/>
  <c r="X109" i="1" s="1"/>
  <c r="W106" i="1"/>
  <c r="W109" i="1" s="1"/>
  <c r="V106" i="1"/>
  <c r="U106" i="1"/>
  <c r="T106" i="1"/>
  <c r="S106" i="1"/>
  <c r="S109" i="1" s="1"/>
  <c r="R106" i="1"/>
  <c r="R109" i="1" s="1"/>
  <c r="Q106" i="1"/>
  <c r="Q109" i="1" s="1"/>
  <c r="P106" i="1"/>
  <c r="P109" i="1" s="1"/>
  <c r="O106" i="1"/>
  <c r="O109" i="1" s="1"/>
  <c r="N106" i="1"/>
  <c r="M106" i="1"/>
  <c r="L106" i="1"/>
  <c r="K106" i="1"/>
  <c r="K109" i="1" s="1"/>
  <c r="J106" i="1"/>
  <c r="J109" i="1" s="1"/>
  <c r="I106" i="1"/>
  <c r="I109" i="1" s="1"/>
  <c r="H106" i="1"/>
  <c r="H109" i="1" s="1"/>
  <c r="G106" i="1"/>
  <c r="G109" i="1" s="1"/>
  <c r="F106" i="1"/>
  <c r="E106" i="1"/>
  <c r="D106" i="1"/>
  <c r="Y10" i="1"/>
  <c r="X10" i="1"/>
  <c r="W10" i="1"/>
  <c r="V10" i="1"/>
  <c r="V111" i="1" s="1"/>
  <c r="U10" i="1"/>
  <c r="U111" i="1" s="1"/>
  <c r="T10" i="1"/>
  <c r="T111" i="1" s="1"/>
  <c r="S10" i="1"/>
  <c r="R10" i="1"/>
  <c r="Q10" i="1"/>
  <c r="P10" i="1"/>
  <c r="O10" i="1"/>
  <c r="N10" i="1"/>
  <c r="N111" i="1" s="1"/>
  <c r="M10" i="1"/>
  <c r="M111" i="1" s="1"/>
  <c r="L10" i="1"/>
  <c r="L111" i="1" s="1"/>
  <c r="K10" i="1"/>
  <c r="J10" i="1"/>
  <c r="I10" i="1"/>
  <c r="H10" i="1"/>
  <c r="G10" i="1"/>
  <c r="F10" i="1"/>
  <c r="F111" i="1" s="1"/>
  <c r="E10" i="1"/>
  <c r="E111" i="1" s="1"/>
  <c r="D10" i="1"/>
  <c r="D111" i="1" s="1"/>
  <c r="Q113" i="1" l="1"/>
  <c r="Q111" i="1"/>
  <c r="R111" i="1"/>
  <c r="R113" i="1" s="1"/>
  <c r="K113" i="1"/>
  <c r="S111" i="1"/>
  <c r="G111" i="1"/>
  <c r="G113" i="1" s="1"/>
  <c r="O111" i="1"/>
  <c r="O113" i="1" s="1"/>
  <c r="W111" i="1"/>
  <c r="W113" i="1"/>
  <c r="F113" i="1"/>
  <c r="I113" i="1"/>
  <c r="I111" i="1"/>
  <c r="Y111" i="1"/>
  <c r="Y113" i="1" s="1"/>
  <c r="J111" i="1"/>
  <c r="J113" i="1" s="1"/>
  <c r="S113" i="1"/>
  <c r="K111" i="1"/>
  <c r="H111" i="1"/>
  <c r="H113" i="1" s="1"/>
  <c r="P111" i="1"/>
  <c r="P113" i="1"/>
  <c r="X111" i="1"/>
  <c r="X113" i="1"/>
  <c r="D113" i="1"/>
  <c r="L113" i="1"/>
  <c r="T113" i="1"/>
  <c r="M113" i="1"/>
</calcChain>
</file>

<file path=xl/sharedStrings.xml><?xml version="1.0" encoding="utf-8"?>
<sst xmlns="http://schemas.openxmlformats.org/spreadsheetml/2006/main" count="307" uniqueCount="211">
  <si>
    <t>County Program Aid (CPA)</t>
  </si>
  <si>
    <t>Amounts by Payable Year</t>
  </si>
  <si>
    <t>Certified</t>
  </si>
  <si>
    <t>COUNTY NAME</t>
  </si>
  <si>
    <t>CO</t>
  </si>
  <si>
    <t>REG</t>
  </si>
  <si>
    <t>TOTALS</t>
  </si>
  <si>
    <t xml:space="preserve">AITKIN             </t>
  </si>
  <si>
    <t>01</t>
  </si>
  <si>
    <t>03</t>
  </si>
  <si>
    <t xml:space="preserve">ANOKA              </t>
  </si>
  <si>
    <t>02</t>
  </si>
  <si>
    <t>11</t>
  </si>
  <si>
    <t xml:space="preserve">BECKER             </t>
  </si>
  <si>
    <t>04</t>
  </si>
  <si>
    <t xml:space="preserve">BELTRAMI           </t>
  </si>
  <si>
    <t xml:space="preserve">BENTON             </t>
  </si>
  <si>
    <t>05</t>
  </si>
  <si>
    <t>07W</t>
  </si>
  <si>
    <t xml:space="preserve">BIG STONE          </t>
  </si>
  <si>
    <t>06</t>
  </si>
  <si>
    <t>06W</t>
  </si>
  <si>
    <t xml:space="preserve">BLUE EARTH         </t>
  </si>
  <si>
    <t>07</t>
  </si>
  <si>
    <t>09</t>
  </si>
  <si>
    <t xml:space="preserve">BROWN              </t>
  </si>
  <si>
    <t>08</t>
  </si>
  <si>
    <t xml:space="preserve">CARLTON            </t>
  </si>
  <si>
    <t xml:space="preserve">CARVER             </t>
  </si>
  <si>
    <t>10</t>
  </si>
  <si>
    <t xml:space="preserve">CASS               </t>
  </si>
  <si>
    <t xml:space="preserve">CHIPPEWA           </t>
  </si>
  <si>
    <t>12</t>
  </si>
  <si>
    <t xml:space="preserve">CHISAGO            </t>
  </si>
  <si>
    <t>13</t>
  </si>
  <si>
    <t>07E</t>
  </si>
  <si>
    <t xml:space="preserve">CLAY               </t>
  </si>
  <si>
    <t>14</t>
  </si>
  <si>
    <t xml:space="preserve">CLEARWATER         </t>
  </si>
  <si>
    <t>15</t>
  </si>
  <si>
    <t xml:space="preserve">COOK               </t>
  </si>
  <si>
    <t>16</t>
  </si>
  <si>
    <t xml:space="preserve">COTTONWOOD         </t>
  </si>
  <si>
    <t>17</t>
  </si>
  <si>
    <t xml:space="preserve">CROW WING          </t>
  </si>
  <si>
    <t>18</t>
  </si>
  <si>
    <t xml:space="preserve">DAKOTA             </t>
  </si>
  <si>
    <t>19</t>
  </si>
  <si>
    <t xml:space="preserve">DODGE              </t>
  </si>
  <si>
    <t>20</t>
  </si>
  <si>
    <t xml:space="preserve">DOUGLAS            </t>
  </si>
  <si>
    <t>21</t>
  </si>
  <si>
    <t xml:space="preserve">FARIBAULT          </t>
  </si>
  <si>
    <t>22</t>
  </si>
  <si>
    <t xml:space="preserve">FILLMORE           </t>
  </si>
  <si>
    <t>23</t>
  </si>
  <si>
    <t xml:space="preserve">FREEBORN           </t>
  </si>
  <si>
    <t>24</t>
  </si>
  <si>
    <t xml:space="preserve">GOODHUE            </t>
  </si>
  <si>
    <t>25</t>
  </si>
  <si>
    <t xml:space="preserve">GRANT              </t>
  </si>
  <si>
    <t>26</t>
  </si>
  <si>
    <t xml:space="preserve">HENNEPIN           </t>
  </si>
  <si>
    <t>27</t>
  </si>
  <si>
    <t xml:space="preserve">HOUSTON            </t>
  </si>
  <si>
    <t>28</t>
  </si>
  <si>
    <t xml:space="preserve">HUBBARD            </t>
  </si>
  <si>
    <t>29</t>
  </si>
  <si>
    <t xml:space="preserve">ISANTI             </t>
  </si>
  <si>
    <t>30</t>
  </si>
  <si>
    <t xml:space="preserve">ITASCA             </t>
  </si>
  <si>
    <t>31</t>
  </si>
  <si>
    <t xml:space="preserve">JACKSON            </t>
  </si>
  <si>
    <t>32</t>
  </si>
  <si>
    <t xml:space="preserve">KANABEC            </t>
  </si>
  <si>
    <t>33</t>
  </si>
  <si>
    <t xml:space="preserve">KANDIYOHI          </t>
  </si>
  <si>
    <t>34</t>
  </si>
  <si>
    <t>06E</t>
  </si>
  <si>
    <t xml:space="preserve">KITTSON            </t>
  </si>
  <si>
    <t>35</t>
  </si>
  <si>
    <t xml:space="preserve">KOOCHICHING        </t>
  </si>
  <si>
    <t>36</t>
  </si>
  <si>
    <t xml:space="preserve">LAC QUI PARLE      </t>
  </si>
  <si>
    <t>37</t>
  </si>
  <si>
    <t xml:space="preserve">LAKE               </t>
  </si>
  <si>
    <t>38</t>
  </si>
  <si>
    <t xml:space="preserve">LAKE OF THE WOODS  </t>
  </si>
  <si>
    <t>39</t>
  </si>
  <si>
    <t xml:space="preserve">LE SUEUR           </t>
  </si>
  <si>
    <t>40</t>
  </si>
  <si>
    <t xml:space="preserve">LINCOLN            </t>
  </si>
  <si>
    <t>41</t>
  </si>
  <si>
    <t xml:space="preserve">LYON               </t>
  </si>
  <si>
    <t>42</t>
  </si>
  <si>
    <t xml:space="preserve">MCLEOD             </t>
  </si>
  <si>
    <t>43</t>
  </si>
  <si>
    <t xml:space="preserve">MAHNOMEN           </t>
  </si>
  <si>
    <t>44</t>
  </si>
  <si>
    <t xml:space="preserve">MARSHALL           </t>
  </si>
  <si>
    <t>45</t>
  </si>
  <si>
    <t xml:space="preserve">MARTIN             </t>
  </si>
  <si>
    <t>46</t>
  </si>
  <si>
    <t xml:space="preserve">MEEKER             </t>
  </si>
  <si>
    <t>47</t>
  </si>
  <si>
    <t xml:space="preserve">MILLE LACS         </t>
  </si>
  <si>
    <t>48</t>
  </si>
  <si>
    <t xml:space="preserve">MORRISON           </t>
  </si>
  <si>
    <t>49</t>
  </si>
  <si>
    <t xml:space="preserve">MOWER              </t>
  </si>
  <si>
    <t>50</t>
  </si>
  <si>
    <t xml:space="preserve">MURRAY             </t>
  </si>
  <si>
    <t>51</t>
  </si>
  <si>
    <t xml:space="preserve">NICOLLET           </t>
  </si>
  <si>
    <t>52</t>
  </si>
  <si>
    <t xml:space="preserve">NOBLES             </t>
  </si>
  <si>
    <t>53</t>
  </si>
  <si>
    <t xml:space="preserve">NORMAN             </t>
  </si>
  <si>
    <t>54</t>
  </si>
  <si>
    <t xml:space="preserve">OLMSTED            </t>
  </si>
  <si>
    <t>55</t>
  </si>
  <si>
    <t xml:space="preserve">OTTER TAIL         </t>
  </si>
  <si>
    <t>56</t>
  </si>
  <si>
    <t xml:space="preserve">PENNINGTON         </t>
  </si>
  <si>
    <t>57</t>
  </si>
  <si>
    <t xml:space="preserve">PINE               </t>
  </si>
  <si>
    <t>58</t>
  </si>
  <si>
    <t xml:space="preserve">PIPESTONE          </t>
  </si>
  <si>
    <t>59</t>
  </si>
  <si>
    <t xml:space="preserve">POLK               </t>
  </si>
  <si>
    <t>60</t>
  </si>
  <si>
    <t xml:space="preserve">POPE               </t>
  </si>
  <si>
    <t>61</t>
  </si>
  <si>
    <t xml:space="preserve">RAMSEY             </t>
  </si>
  <si>
    <t>62</t>
  </si>
  <si>
    <t xml:space="preserve">RED LAKE           </t>
  </si>
  <si>
    <t>63</t>
  </si>
  <si>
    <t xml:space="preserve">REDWOOD            </t>
  </si>
  <si>
    <t>64</t>
  </si>
  <si>
    <t xml:space="preserve">RENVILLE           </t>
  </si>
  <si>
    <t>65</t>
  </si>
  <si>
    <t xml:space="preserve">RICE               </t>
  </si>
  <si>
    <t>66</t>
  </si>
  <si>
    <t xml:space="preserve">ROCK               </t>
  </si>
  <si>
    <t>67</t>
  </si>
  <si>
    <t xml:space="preserve">ROSEAU             </t>
  </si>
  <si>
    <t>68</t>
  </si>
  <si>
    <t xml:space="preserve">ST LOUIS           </t>
  </si>
  <si>
    <t>69</t>
  </si>
  <si>
    <t xml:space="preserve">SCOTT              </t>
  </si>
  <si>
    <t>70</t>
  </si>
  <si>
    <t xml:space="preserve">SHERBURNE          </t>
  </si>
  <si>
    <t>71</t>
  </si>
  <si>
    <t xml:space="preserve">SIBLEY             </t>
  </si>
  <si>
    <t>72</t>
  </si>
  <si>
    <t xml:space="preserve">STEARNS            </t>
  </si>
  <si>
    <t>73</t>
  </si>
  <si>
    <t xml:space="preserve">STEELE             </t>
  </si>
  <si>
    <t>74</t>
  </si>
  <si>
    <t xml:space="preserve">STEVENS            </t>
  </si>
  <si>
    <t>75</t>
  </si>
  <si>
    <t xml:space="preserve">SWIFT              </t>
  </si>
  <si>
    <t>76</t>
  </si>
  <si>
    <t xml:space="preserve">TODD               </t>
  </si>
  <si>
    <t>77</t>
  </si>
  <si>
    <t xml:space="preserve">TRAVERSE           </t>
  </si>
  <si>
    <t>78</t>
  </si>
  <si>
    <t xml:space="preserve">WABASHA            </t>
  </si>
  <si>
    <t>79</t>
  </si>
  <si>
    <t xml:space="preserve">WADENA             </t>
  </si>
  <si>
    <t>80</t>
  </si>
  <si>
    <t xml:space="preserve">WASECA             </t>
  </si>
  <si>
    <t>81</t>
  </si>
  <si>
    <t xml:space="preserve">WASHINGTON         </t>
  </si>
  <si>
    <t>82</t>
  </si>
  <si>
    <t xml:space="preserve">WATONWAN           </t>
  </si>
  <si>
    <t>83</t>
  </si>
  <si>
    <t xml:space="preserve">WILKIN             </t>
  </si>
  <si>
    <t>84</t>
  </si>
  <si>
    <t xml:space="preserve">WINONA             </t>
  </si>
  <si>
    <t>85</t>
  </si>
  <si>
    <t xml:space="preserve">WRIGHT             </t>
  </si>
  <si>
    <t>86</t>
  </si>
  <si>
    <t xml:space="preserve">YELLOW MEDICINE    </t>
  </si>
  <si>
    <t>87</t>
  </si>
  <si>
    <t>SUMMARY</t>
  </si>
  <si>
    <t>COUNTIES</t>
  </si>
  <si>
    <t>HENNEPIN</t>
  </si>
  <si>
    <t>RAMSEY</t>
  </si>
  <si>
    <t>OTHER METRO</t>
  </si>
  <si>
    <t>TOTAL METRO</t>
  </si>
  <si>
    <t>GREATER MN COUNTIES</t>
  </si>
  <si>
    <t>TOTAL ALL COUNTIES</t>
  </si>
  <si>
    <t>REGION SUMMARY (EDR)</t>
  </si>
  <si>
    <t>Count</t>
  </si>
  <si>
    <t>Northwest</t>
  </si>
  <si>
    <t xml:space="preserve">Headwaters </t>
  </si>
  <si>
    <t xml:space="preserve">Arrowhead </t>
  </si>
  <si>
    <t>West Central</t>
  </si>
  <si>
    <t>North Central</t>
  </si>
  <si>
    <t>Southwest Central</t>
  </si>
  <si>
    <t>Upper Minnesota Valley</t>
  </si>
  <si>
    <t>East Central</t>
  </si>
  <si>
    <t xml:space="preserve">Central </t>
  </si>
  <si>
    <t xml:space="preserve">Southwest </t>
  </si>
  <si>
    <t>South Central</t>
  </si>
  <si>
    <t xml:space="preserve">Southeast </t>
  </si>
  <si>
    <t>7 County Metro</t>
  </si>
  <si>
    <t>Prior to 2005, county aid consisted of Homestead and Agricultural Credit Aid (HACA), Family Preservation Aid, County Criminal Justice Aid and Attached Machinery Aid</t>
  </si>
  <si>
    <t>Minnesota Department of Revenue</t>
  </si>
  <si>
    <t>Property Tax Research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</si>
</sst>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[Blue]General"/>
  </numFmts>
  <fonts count="9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164" fontId="0" fillId="0" borderId="0" xfId="0" applyNumberFormat="1" applyAlignment="1">
      <alignment horizontal="left"/>
    </xf>
    <xf numFmtId="0" fontId="4" fillId="2" borderId="1" xfId="0" applyFont="1" applyFill="1" applyBorder="1"/>
    <xf numFmtId="0" fontId="2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2" fillId="2" borderId="4" xfId="0" applyFont="1" applyFill="1" applyBorder="1"/>
    <xf numFmtId="0" fontId="2" fillId="2" borderId="5" xfId="0" applyFont="1" applyFill="1" applyBorder="1"/>
    <xf numFmtId="0" fontId="5" fillId="2" borderId="6" xfId="0" applyFont="1" applyFill="1" applyBorder="1" applyAlignment="1">
      <alignment horizontal="right"/>
    </xf>
    <xf numFmtId="0" fontId="6" fillId="2" borderId="7" xfId="0" applyNumberFormat="1" applyFont="1" applyFill="1" applyBorder="1" applyAlignment="1" applyProtection="1">
      <alignment horizontal="left"/>
      <protection locked="0"/>
    </xf>
    <xf numFmtId="49" fontId="6" fillId="2" borderId="8" xfId="0" applyNumberFormat="1" applyFont="1" applyFill="1" applyBorder="1" applyAlignment="1" applyProtection="1">
      <alignment horizontal="left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165" fontId="6" fillId="3" borderId="1" xfId="0" applyNumberFormat="1" applyFont="1" applyFill="1" applyBorder="1" applyAlignment="1" applyProtection="1">
      <alignment horizontal="left"/>
      <protection locked="0"/>
    </xf>
    <xf numFmtId="165" fontId="6" fillId="3" borderId="2" xfId="0" applyNumberFormat="1" applyFont="1" applyFill="1" applyBorder="1" applyAlignment="1" applyProtection="1">
      <alignment horizontal="left"/>
      <protection locked="0"/>
    </xf>
    <xf numFmtId="165" fontId="6" fillId="3" borderId="3" xfId="0" applyNumberFormat="1" applyFont="1" applyFill="1" applyBorder="1" applyAlignment="1" applyProtection="1">
      <alignment horizontal="left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8" xfId="0" applyNumberFormat="1" applyFont="1" applyFill="1" applyBorder="1" applyAlignment="1" applyProtection="1">
      <alignment horizontal="right"/>
      <protection locked="0"/>
    </xf>
    <xf numFmtId="3" fontId="6" fillId="3" borderId="9" xfId="0" applyNumberFormat="1" applyFont="1" applyFill="1" applyBorder="1" applyAlignment="1" applyProtection="1">
      <alignment horizontal="right"/>
      <protection locked="0"/>
    </xf>
    <xf numFmtId="37" fontId="6" fillId="3" borderId="9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3" fontId="6" fillId="0" borderId="2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37" fontId="0" fillId="0" borderId="6" xfId="0" applyNumberFormat="1" applyBorder="1"/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3" fontId="0" fillId="0" borderId="12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4" borderId="3" xfId="0" applyFont="1" applyFill="1" applyBorder="1"/>
    <xf numFmtId="0" fontId="6" fillId="5" borderId="3" xfId="0" applyFont="1" applyFill="1" applyBorder="1" applyAlignment="1">
      <alignment horizontal="right"/>
    </xf>
    <xf numFmtId="0" fontId="6" fillId="4" borderId="6" xfId="0" applyFont="1" applyFill="1" applyBorder="1"/>
    <xf numFmtId="0" fontId="6" fillId="5" borderId="6" xfId="0" applyFont="1" applyFill="1" applyBorder="1" applyAlignment="1">
      <alignment horizontal="right"/>
    </xf>
    <xf numFmtId="0" fontId="6" fillId="4" borderId="9" xfId="0" applyFont="1" applyFill="1" applyBorder="1"/>
    <xf numFmtId="0" fontId="6" fillId="5" borderId="9" xfId="0" applyFont="1" applyFill="1" applyBorder="1" applyAlignment="1">
      <alignment horizontal="right"/>
    </xf>
    <xf numFmtId="0" fontId="2" fillId="0" borderId="6" xfId="0" applyFont="1" applyBorder="1"/>
    <xf numFmtId="41" fontId="2" fillId="0" borderId="3" xfId="1" applyNumberFormat="1" applyFont="1" applyBorder="1"/>
    <xf numFmtId="41" fontId="2" fillId="0" borderId="6" xfId="1" applyNumberFormat="1" applyFont="1" applyBorder="1"/>
    <xf numFmtId="0" fontId="2" fillId="0" borderId="9" xfId="0" applyFont="1" applyBorder="1"/>
    <xf numFmtId="41" fontId="2" fillId="0" borderId="9" xfId="1" applyNumberFormat="1" applyFont="1" applyBorder="1"/>
    <xf numFmtId="0" fontId="2" fillId="0" borderId="6" xfId="0" applyFont="1" applyFill="1" applyBorder="1"/>
    <xf numFmtId="0" fontId="2" fillId="0" borderId="9" xfId="0" applyFont="1" applyFill="1" applyBorder="1"/>
    <xf numFmtId="0" fontId="0" fillId="4" borderId="1" xfId="0" applyFill="1" applyBorder="1"/>
    <xf numFmtId="0" fontId="0" fillId="4" borderId="3" xfId="0" applyFill="1" applyBorder="1"/>
    <xf numFmtId="0" fontId="2" fillId="4" borderId="4" xfId="0" applyFont="1" applyFill="1" applyBorder="1" applyAlignment="1">
      <alignment horizontal="center"/>
    </xf>
    <xf numFmtId="0" fontId="0" fillId="4" borderId="7" xfId="0" applyFill="1" applyBorder="1"/>
    <xf numFmtId="0" fontId="0" fillId="4" borderId="9" xfId="0" applyFill="1" applyBorder="1"/>
    <xf numFmtId="0" fontId="2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Fill="1" applyBorder="1" applyAlignment="1" applyProtection="1">
      <alignment horizontal="left"/>
    </xf>
    <xf numFmtId="37" fontId="2" fillId="0" borderId="3" xfId="1" applyNumberFormat="1" applyFont="1" applyBorder="1"/>
    <xf numFmtId="0" fontId="7" fillId="0" borderId="6" xfId="0" applyFont="1" applyFill="1" applyBorder="1" applyAlignment="1" applyProtection="1">
      <alignment horizontal="left"/>
    </xf>
    <xf numFmtId="37" fontId="2" fillId="0" borderId="6" xfId="1" applyNumberFormat="1" applyFont="1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9" xfId="0" applyFont="1" applyFill="1" applyBorder="1" applyAlignment="1" applyProtection="1">
      <alignment horizontal="left"/>
    </xf>
    <xf numFmtId="37" fontId="2" fillId="0" borderId="9" xfId="1" applyNumberFormat="1" applyFont="1" applyBorder="1"/>
    <xf numFmtId="0" fontId="2" fillId="0" borderId="0" xfId="0" applyFont="1"/>
    <xf numFmtId="0" fontId="2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showGridLines="0" tabSelected="1" zoomScale="85" zoomScaleNormal="85" workbookViewId="0">
      <pane xSplit="3" ySplit="10" topLeftCell="D11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2.75" x14ac:dyDescent="0.2"/>
  <cols>
    <col min="1" max="1" width="22.5703125" bestFit="1" customWidth="1"/>
    <col min="2" max="2" width="5.7109375" hidden="1" customWidth="1"/>
    <col min="3" max="3" width="4.85546875" hidden="1" customWidth="1"/>
    <col min="4" max="4" width="13.7109375" bestFit="1" customWidth="1"/>
    <col min="5" max="5" width="14.140625" bestFit="1" customWidth="1"/>
    <col min="6" max="6" width="13.42578125" bestFit="1" customWidth="1"/>
    <col min="7" max="7" width="14.42578125" bestFit="1" customWidth="1"/>
    <col min="8" max="8" width="13.42578125" bestFit="1" customWidth="1"/>
    <col min="9" max="10" width="12.85546875" customWidth="1"/>
    <col min="11" max="11" width="14.42578125" bestFit="1" customWidth="1"/>
    <col min="12" max="12" width="12.85546875" customWidth="1"/>
    <col min="13" max="13" width="13.7109375" bestFit="1" customWidth="1"/>
    <col min="14" max="14" width="12.85546875" customWidth="1"/>
    <col min="15" max="18" width="13.42578125" bestFit="1" customWidth="1"/>
    <col min="19" max="19" width="12.85546875" customWidth="1"/>
    <col min="20" max="25" width="13.42578125" bestFit="1" customWidth="1"/>
  </cols>
  <sheetData>
    <row r="1" spans="1:25" ht="20.25" x14ac:dyDescent="0.3">
      <c r="A1" s="1" t="s">
        <v>0</v>
      </c>
    </row>
    <row r="2" spans="1:25" x14ac:dyDescent="0.2">
      <c r="A2" s="2" t="s">
        <v>1</v>
      </c>
    </row>
    <row r="3" spans="1:25" x14ac:dyDescent="0.2">
      <c r="A3" s="3"/>
    </row>
    <row r="5" spans="1:25" x14ac:dyDescent="0.2">
      <c r="A5" s="4">
        <v>43868</v>
      </c>
    </row>
    <row r="6" spans="1:25" x14ac:dyDescent="0.2">
      <c r="A6" s="5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 t="s">
        <v>2</v>
      </c>
    </row>
    <row r="7" spans="1:25" x14ac:dyDescent="0.2">
      <c r="A7" s="8"/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x14ac:dyDescent="0.2">
      <c r="A8" s="11" t="s">
        <v>3</v>
      </c>
      <c r="B8" s="12" t="s">
        <v>4</v>
      </c>
      <c r="C8" s="12" t="s">
        <v>5</v>
      </c>
      <c r="D8" s="13">
        <v>1999</v>
      </c>
      <c r="E8" s="13">
        <v>2000</v>
      </c>
      <c r="F8" s="13">
        <v>2001</v>
      </c>
      <c r="G8" s="13">
        <v>2002</v>
      </c>
      <c r="H8" s="13">
        <v>2003</v>
      </c>
      <c r="I8" s="13">
        <v>2004</v>
      </c>
      <c r="J8" s="13">
        <v>2005</v>
      </c>
      <c r="K8" s="13">
        <v>2006</v>
      </c>
      <c r="L8" s="13">
        <v>2007</v>
      </c>
      <c r="M8" s="13">
        <v>2008</v>
      </c>
      <c r="N8" s="13">
        <v>2009</v>
      </c>
      <c r="O8" s="13">
        <v>2010</v>
      </c>
      <c r="P8" s="13">
        <v>2011</v>
      </c>
      <c r="Q8" s="13">
        <v>2012</v>
      </c>
      <c r="R8" s="13">
        <v>2013</v>
      </c>
      <c r="S8" s="13">
        <v>2014</v>
      </c>
      <c r="T8" s="13">
        <v>2015</v>
      </c>
      <c r="U8" s="13">
        <v>2016</v>
      </c>
      <c r="V8" s="13">
        <v>2017</v>
      </c>
      <c r="W8" s="13">
        <v>2018</v>
      </c>
      <c r="X8" s="13">
        <v>2019</v>
      </c>
      <c r="Y8" s="13">
        <v>2020</v>
      </c>
    </row>
    <row r="9" spans="1:25" x14ac:dyDescent="0.2">
      <c r="A9" s="14"/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x14ac:dyDescent="0.2">
      <c r="A10" s="17" t="s">
        <v>6</v>
      </c>
      <c r="B10" s="18"/>
      <c r="C10" s="18"/>
      <c r="D10" s="19">
        <f t="shared" ref="D10:R10" si="0">SUM(D12:D98)</f>
        <v>232204873</v>
      </c>
      <c r="E10" s="19">
        <f t="shared" si="0"/>
        <v>265217296</v>
      </c>
      <c r="F10" s="19">
        <f t="shared" si="0"/>
        <v>266711427</v>
      </c>
      <c r="G10" s="19">
        <f t="shared" si="0"/>
        <v>264743624</v>
      </c>
      <c r="H10" s="19">
        <f t="shared" si="0"/>
        <v>191109341.60984725</v>
      </c>
      <c r="I10" s="20">
        <f t="shared" si="0"/>
        <v>111619821</v>
      </c>
      <c r="J10" s="19">
        <f t="shared" si="0"/>
        <v>206184605.999998</v>
      </c>
      <c r="K10" s="19">
        <f t="shared" si="0"/>
        <v>205846660.00000298</v>
      </c>
      <c r="L10" s="20">
        <f>SUM(L12:L98)</f>
        <v>205382791.99999595</v>
      </c>
      <c r="M10" s="19">
        <f>SUM(M12:M98)</f>
        <v>160970251.5</v>
      </c>
      <c r="N10" s="19">
        <f>SUM(N12:N98)</f>
        <v>194882792</v>
      </c>
      <c r="O10" s="19">
        <f t="shared" si="0"/>
        <v>164935450</v>
      </c>
      <c r="P10" s="19">
        <f t="shared" si="0"/>
        <v>161106337</v>
      </c>
      <c r="Q10" s="19">
        <f t="shared" si="0"/>
        <v>161106337</v>
      </c>
      <c r="R10" s="19">
        <f t="shared" si="0"/>
        <v>165569862</v>
      </c>
      <c r="S10" s="19">
        <f>SUM(S12:S98)</f>
        <v>206235360</v>
      </c>
      <c r="T10" s="19">
        <f t="shared" ref="T10:Y10" si="1">SUM(T12:T98)</f>
        <v>209969444</v>
      </c>
      <c r="U10" s="19">
        <f t="shared" si="1"/>
        <v>208562724</v>
      </c>
      <c r="V10" s="19">
        <f t="shared" si="1"/>
        <v>208456747</v>
      </c>
      <c r="W10" s="19">
        <f t="shared" si="1"/>
        <v>234090560</v>
      </c>
      <c r="X10" s="19">
        <f t="shared" si="1"/>
        <v>233958085</v>
      </c>
      <c r="Y10" s="19">
        <f t="shared" si="1"/>
        <v>260216445</v>
      </c>
    </row>
    <row r="11" spans="1:25" x14ac:dyDescent="0.2">
      <c r="A11" s="21"/>
      <c r="B11" s="22"/>
      <c r="C11" s="22"/>
      <c r="D11" s="23"/>
      <c r="E11" s="23"/>
      <c r="F11" s="23"/>
      <c r="G11" s="23"/>
      <c r="H11" s="23"/>
      <c r="I11" s="24"/>
      <c r="J11" s="23"/>
      <c r="K11" s="23"/>
      <c r="L11" s="24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x14ac:dyDescent="0.2">
      <c r="A12" s="25" t="s">
        <v>7</v>
      </c>
      <c r="B12" s="26" t="s">
        <v>8</v>
      </c>
      <c r="C12" s="26" t="s">
        <v>9</v>
      </c>
      <c r="D12" s="27">
        <v>1522193</v>
      </c>
      <c r="E12" s="27">
        <v>1645140</v>
      </c>
      <c r="F12" s="27">
        <v>1662099</v>
      </c>
      <c r="G12" s="27">
        <v>1825557</v>
      </c>
      <c r="H12" s="27">
        <v>1521814.2573750752</v>
      </c>
      <c r="I12" s="27">
        <v>1264289</v>
      </c>
      <c r="J12" s="27">
        <v>999205.42987200001</v>
      </c>
      <c r="K12" s="27">
        <v>793413.14694999997</v>
      </c>
      <c r="L12" s="27">
        <v>589644.29301100003</v>
      </c>
      <c r="M12" s="27">
        <v>239655</v>
      </c>
      <c r="N12" s="27">
        <v>443424</v>
      </c>
      <c r="O12" s="27">
        <v>311483</v>
      </c>
      <c r="P12" s="27">
        <v>311483</v>
      </c>
      <c r="Q12" s="27">
        <v>311483</v>
      </c>
      <c r="R12" s="27">
        <v>524082</v>
      </c>
      <c r="S12" s="27">
        <v>658867</v>
      </c>
      <c r="T12" s="27">
        <v>663741</v>
      </c>
      <c r="U12" s="27">
        <v>655734</v>
      </c>
      <c r="V12" s="27">
        <v>624126</v>
      </c>
      <c r="W12" s="27">
        <v>766339</v>
      </c>
      <c r="X12" s="27">
        <v>752762</v>
      </c>
      <c r="Y12" s="27">
        <v>833937</v>
      </c>
    </row>
    <row r="13" spans="1:25" x14ac:dyDescent="0.2">
      <c r="A13" s="25" t="s">
        <v>10</v>
      </c>
      <c r="B13" s="26" t="s">
        <v>11</v>
      </c>
      <c r="C13" s="26" t="s">
        <v>12</v>
      </c>
      <c r="D13" s="27">
        <v>14310894</v>
      </c>
      <c r="E13" s="27">
        <v>16465457</v>
      </c>
      <c r="F13" s="27">
        <v>16861120</v>
      </c>
      <c r="G13" s="27">
        <v>16807924</v>
      </c>
      <c r="H13" s="27">
        <v>14227480.846638102</v>
      </c>
      <c r="I13" s="27">
        <v>8659787</v>
      </c>
      <c r="J13" s="27">
        <v>12737419.638716001</v>
      </c>
      <c r="K13" s="27">
        <v>13016474.065878</v>
      </c>
      <c r="L13" s="27">
        <v>13940243.096184</v>
      </c>
      <c r="M13" s="27">
        <v>12133092</v>
      </c>
      <c r="N13" s="27">
        <v>14149755</v>
      </c>
      <c r="O13" s="27">
        <v>13560479</v>
      </c>
      <c r="P13" s="27">
        <v>13560479</v>
      </c>
      <c r="Q13" s="27">
        <v>13560479</v>
      </c>
      <c r="R13" s="27">
        <v>12643272</v>
      </c>
      <c r="S13" s="27">
        <v>16286701</v>
      </c>
      <c r="T13" s="27">
        <v>16926224</v>
      </c>
      <c r="U13" s="27">
        <v>16577582</v>
      </c>
      <c r="V13" s="27">
        <v>16535710</v>
      </c>
      <c r="W13" s="27">
        <v>17806161</v>
      </c>
      <c r="X13" s="27">
        <v>17846358</v>
      </c>
      <c r="Y13" s="27">
        <v>19700055</v>
      </c>
    </row>
    <row r="14" spans="1:25" x14ac:dyDescent="0.2">
      <c r="A14" s="25" t="s">
        <v>13</v>
      </c>
      <c r="B14" s="26" t="s">
        <v>9</v>
      </c>
      <c r="C14" s="26" t="s">
        <v>14</v>
      </c>
      <c r="D14" s="27">
        <v>1215303</v>
      </c>
      <c r="E14" s="27">
        <v>1380908</v>
      </c>
      <c r="F14" s="27">
        <v>1340386</v>
      </c>
      <c r="G14" s="27">
        <v>1403240</v>
      </c>
      <c r="H14" s="27">
        <v>939558.24535629852</v>
      </c>
      <c r="I14" s="27">
        <v>581742</v>
      </c>
      <c r="J14" s="27">
        <v>1561655.6189669999</v>
      </c>
      <c r="K14" s="27">
        <v>1567467.2560339998</v>
      </c>
      <c r="L14" s="27">
        <v>1536929.7683669999</v>
      </c>
      <c r="M14" s="27">
        <v>1115435</v>
      </c>
      <c r="N14" s="27">
        <v>1189958</v>
      </c>
      <c r="O14" s="27">
        <v>1018764</v>
      </c>
      <c r="P14" s="27">
        <v>1018764</v>
      </c>
      <c r="Q14" s="27">
        <v>1018764</v>
      </c>
      <c r="R14" s="27">
        <v>1085802</v>
      </c>
      <c r="S14" s="27">
        <v>1332292</v>
      </c>
      <c r="T14" s="27">
        <v>1327797</v>
      </c>
      <c r="U14" s="27">
        <v>1238400</v>
      </c>
      <c r="V14" s="27">
        <v>1119695</v>
      </c>
      <c r="W14" s="27">
        <v>1271081</v>
      </c>
      <c r="X14" s="27">
        <v>1238529</v>
      </c>
      <c r="Y14" s="27">
        <v>1288826</v>
      </c>
    </row>
    <row r="15" spans="1:25" x14ac:dyDescent="0.2">
      <c r="A15" s="25" t="s">
        <v>15</v>
      </c>
      <c r="B15" s="26" t="s">
        <v>14</v>
      </c>
      <c r="C15" s="26" t="s">
        <v>11</v>
      </c>
      <c r="D15" s="27">
        <v>538900</v>
      </c>
      <c r="E15" s="27">
        <v>829723</v>
      </c>
      <c r="F15" s="27">
        <v>855824</v>
      </c>
      <c r="G15" s="27">
        <v>855481</v>
      </c>
      <c r="H15" s="27">
        <v>474591.67754760408</v>
      </c>
      <c r="I15" s="27">
        <v>120999</v>
      </c>
      <c r="J15" s="27">
        <v>2788386.836017</v>
      </c>
      <c r="K15" s="27">
        <v>2862271.5552749997</v>
      </c>
      <c r="L15" s="27">
        <v>2954720.7259090003</v>
      </c>
      <c r="M15" s="27">
        <v>2778309</v>
      </c>
      <c r="N15" s="27">
        <v>3797515</v>
      </c>
      <c r="O15" s="27">
        <v>3199031</v>
      </c>
      <c r="P15" s="27">
        <v>3106197</v>
      </c>
      <c r="Q15" s="27">
        <v>3106197</v>
      </c>
      <c r="R15" s="27">
        <v>2350550</v>
      </c>
      <c r="S15" s="27">
        <v>2923733</v>
      </c>
      <c r="T15" s="27">
        <v>5924563</v>
      </c>
      <c r="U15" s="27">
        <v>6037215</v>
      </c>
      <c r="V15" s="27">
        <v>6057149</v>
      </c>
      <c r="W15" s="27">
        <v>6225628</v>
      </c>
      <c r="X15" s="27">
        <v>6231579</v>
      </c>
      <c r="Y15" s="27">
        <v>6547657</v>
      </c>
    </row>
    <row r="16" spans="1:25" x14ac:dyDescent="0.2">
      <c r="A16" s="25" t="s">
        <v>16</v>
      </c>
      <c r="B16" s="26" t="s">
        <v>17</v>
      </c>
      <c r="C16" s="26" t="s">
        <v>18</v>
      </c>
      <c r="D16" s="27">
        <v>1239586</v>
      </c>
      <c r="E16" s="27">
        <v>1169997</v>
      </c>
      <c r="F16" s="27">
        <v>1117207</v>
      </c>
      <c r="G16" s="27">
        <v>1142227</v>
      </c>
      <c r="H16" s="27">
        <v>862127.1038652889</v>
      </c>
      <c r="I16" s="27">
        <v>514906</v>
      </c>
      <c r="J16" s="27">
        <v>1687204.621117</v>
      </c>
      <c r="K16" s="27">
        <v>1775323.8886609999</v>
      </c>
      <c r="L16" s="27">
        <v>1817148.3592139999</v>
      </c>
      <c r="M16" s="27">
        <v>1558688</v>
      </c>
      <c r="N16" s="27">
        <v>1917782</v>
      </c>
      <c r="O16" s="27">
        <v>1802531</v>
      </c>
      <c r="P16" s="27">
        <v>1802531</v>
      </c>
      <c r="Q16" s="27">
        <v>1802531</v>
      </c>
      <c r="R16" s="27">
        <v>1543519</v>
      </c>
      <c r="S16" s="27">
        <v>2014589</v>
      </c>
      <c r="T16" s="27">
        <v>2107709</v>
      </c>
      <c r="U16" s="27">
        <v>2254228</v>
      </c>
      <c r="V16" s="27">
        <v>2265782</v>
      </c>
      <c r="W16" s="27">
        <v>2410592</v>
      </c>
      <c r="X16" s="27">
        <v>2486153</v>
      </c>
      <c r="Y16" s="27">
        <v>2735792</v>
      </c>
    </row>
    <row r="17" spans="1:25" x14ac:dyDescent="0.2">
      <c r="A17" s="25" t="s">
        <v>19</v>
      </c>
      <c r="B17" s="26" t="s">
        <v>20</v>
      </c>
      <c r="C17" s="26" t="s">
        <v>21</v>
      </c>
      <c r="D17" s="27">
        <v>680292</v>
      </c>
      <c r="E17" s="27">
        <v>786868</v>
      </c>
      <c r="F17" s="27">
        <v>789842</v>
      </c>
      <c r="G17" s="27">
        <v>813366</v>
      </c>
      <c r="H17" s="27">
        <v>712288</v>
      </c>
      <c r="I17" s="27">
        <v>637390</v>
      </c>
      <c r="J17" s="27">
        <v>647927.85253400006</v>
      </c>
      <c r="K17" s="27">
        <v>589974.32861900004</v>
      </c>
      <c r="L17" s="27">
        <v>568948.31612600002</v>
      </c>
      <c r="M17" s="27">
        <v>480602</v>
      </c>
      <c r="N17" s="27">
        <v>518402</v>
      </c>
      <c r="O17" s="27">
        <v>394290</v>
      </c>
      <c r="P17" s="27">
        <v>264116</v>
      </c>
      <c r="Q17" s="27">
        <v>264116</v>
      </c>
      <c r="R17" s="27">
        <v>224840</v>
      </c>
      <c r="S17" s="27">
        <v>224840</v>
      </c>
      <c r="T17" s="27">
        <v>107191</v>
      </c>
      <c r="U17" s="27">
        <v>104751</v>
      </c>
      <c r="V17" s="27">
        <v>102957</v>
      </c>
      <c r="W17" s="27">
        <v>455874</v>
      </c>
      <c r="X17" s="27">
        <v>453364</v>
      </c>
      <c r="Y17" s="27">
        <v>500691</v>
      </c>
    </row>
    <row r="18" spans="1:25" x14ac:dyDescent="0.2">
      <c r="A18" s="25" t="s">
        <v>22</v>
      </c>
      <c r="B18" s="26" t="s">
        <v>23</v>
      </c>
      <c r="C18" s="26" t="s">
        <v>24</v>
      </c>
      <c r="D18" s="27">
        <v>2553669</v>
      </c>
      <c r="E18" s="27">
        <v>2476493</v>
      </c>
      <c r="F18" s="27">
        <v>2401347</v>
      </c>
      <c r="G18" s="27">
        <v>2472059</v>
      </c>
      <c r="H18" s="27">
        <v>1903653.5184692813</v>
      </c>
      <c r="I18" s="27">
        <v>1387542</v>
      </c>
      <c r="J18" s="27">
        <v>2650319.2141589997</v>
      </c>
      <c r="K18" s="27">
        <v>2633942.8140449999</v>
      </c>
      <c r="L18" s="27">
        <v>2670384.0093820002</v>
      </c>
      <c r="M18" s="27">
        <v>2182431</v>
      </c>
      <c r="N18" s="27">
        <v>2662992</v>
      </c>
      <c r="O18" s="27">
        <v>2434865</v>
      </c>
      <c r="P18" s="27">
        <v>2434865</v>
      </c>
      <c r="Q18" s="27">
        <v>2434865</v>
      </c>
      <c r="R18" s="27">
        <v>2167202</v>
      </c>
      <c r="S18" s="27">
        <v>2636946</v>
      </c>
      <c r="T18" s="27">
        <v>2445766</v>
      </c>
      <c r="U18" s="27">
        <v>2463569</v>
      </c>
      <c r="V18" s="27">
        <v>2678882</v>
      </c>
      <c r="W18" s="27">
        <v>2955885</v>
      </c>
      <c r="X18" s="27">
        <v>2883023</v>
      </c>
      <c r="Y18" s="27">
        <v>3242453</v>
      </c>
    </row>
    <row r="19" spans="1:25" x14ac:dyDescent="0.2">
      <c r="A19" s="25" t="s">
        <v>25</v>
      </c>
      <c r="B19" s="26" t="s">
        <v>26</v>
      </c>
      <c r="C19" s="26" t="s">
        <v>24</v>
      </c>
      <c r="D19" s="27">
        <v>1409071</v>
      </c>
      <c r="E19" s="27">
        <v>1391724</v>
      </c>
      <c r="F19" s="27">
        <v>1330180</v>
      </c>
      <c r="G19" s="27">
        <v>1335318</v>
      </c>
      <c r="H19" s="27">
        <v>1056697.9954708435</v>
      </c>
      <c r="I19" s="27">
        <v>836816</v>
      </c>
      <c r="J19" s="27">
        <v>1337390.3473390001</v>
      </c>
      <c r="K19" s="27">
        <v>1376433.3253299999</v>
      </c>
      <c r="L19" s="27">
        <v>1373234.50376</v>
      </c>
      <c r="M19" s="27">
        <v>1236112</v>
      </c>
      <c r="N19" s="27">
        <v>1429809</v>
      </c>
      <c r="O19" s="27">
        <v>1255287</v>
      </c>
      <c r="P19" s="27">
        <v>1196683</v>
      </c>
      <c r="Q19" s="27">
        <v>1196683</v>
      </c>
      <c r="R19" s="27">
        <v>851665</v>
      </c>
      <c r="S19" s="27">
        <v>989564</v>
      </c>
      <c r="T19" s="27">
        <v>784920</v>
      </c>
      <c r="U19" s="27">
        <v>734966</v>
      </c>
      <c r="V19" s="27">
        <v>953491</v>
      </c>
      <c r="W19" s="27">
        <v>1061806</v>
      </c>
      <c r="X19" s="27">
        <v>1035754</v>
      </c>
      <c r="Y19" s="27">
        <v>1186280</v>
      </c>
    </row>
    <row r="20" spans="1:25" x14ac:dyDescent="0.2">
      <c r="A20" s="25" t="s">
        <v>27</v>
      </c>
      <c r="B20" s="26" t="s">
        <v>24</v>
      </c>
      <c r="C20" s="26" t="s">
        <v>9</v>
      </c>
      <c r="D20" s="27">
        <v>2228120</v>
      </c>
      <c r="E20" s="27">
        <v>2408583</v>
      </c>
      <c r="F20" s="27">
        <v>2444372</v>
      </c>
      <c r="G20" s="27">
        <v>2389335</v>
      </c>
      <c r="H20" s="27">
        <v>1988190.3552718833</v>
      </c>
      <c r="I20" s="27">
        <v>1030735</v>
      </c>
      <c r="J20" s="27">
        <v>1732746.1974149998</v>
      </c>
      <c r="K20" s="27">
        <v>1723362.788929</v>
      </c>
      <c r="L20" s="27">
        <v>1770057.652679</v>
      </c>
      <c r="M20" s="27">
        <v>1470322</v>
      </c>
      <c r="N20" s="27">
        <v>1787968</v>
      </c>
      <c r="O20" s="27">
        <v>1618634</v>
      </c>
      <c r="P20" s="27">
        <v>1618634</v>
      </c>
      <c r="Q20" s="27">
        <v>1618634</v>
      </c>
      <c r="R20" s="27">
        <v>1478806</v>
      </c>
      <c r="S20" s="27">
        <v>1852570</v>
      </c>
      <c r="T20" s="27">
        <v>1921821</v>
      </c>
      <c r="U20" s="27">
        <v>1981483</v>
      </c>
      <c r="V20" s="27">
        <v>1992132</v>
      </c>
      <c r="W20" s="27">
        <v>2126560</v>
      </c>
      <c r="X20" s="27">
        <v>2154538</v>
      </c>
      <c r="Y20" s="27">
        <v>2385781</v>
      </c>
    </row>
    <row r="21" spans="1:25" x14ac:dyDescent="0.2">
      <c r="A21" s="25" t="s">
        <v>28</v>
      </c>
      <c r="B21" s="26" t="s">
        <v>29</v>
      </c>
      <c r="C21" s="26" t="s">
        <v>12</v>
      </c>
      <c r="D21" s="27">
        <v>4351248</v>
      </c>
      <c r="E21" s="27">
        <v>4791164</v>
      </c>
      <c r="F21" s="27">
        <v>5028079</v>
      </c>
      <c r="G21" s="27">
        <v>5051554</v>
      </c>
      <c r="H21" s="27">
        <v>4190156.1683363444</v>
      </c>
      <c r="I21" s="27">
        <v>2647780</v>
      </c>
      <c r="J21" s="27">
        <v>2330515.2727870001</v>
      </c>
      <c r="K21" s="27">
        <v>2323332.7357630003</v>
      </c>
      <c r="L21" s="27">
        <v>2359948.0451809997</v>
      </c>
      <c r="M21" s="27">
        <v>1412502</v>
      </c>
      <c r="N21" s="27">
        <v>1943264</v>
      </c>
      <c r="O21" s="27">
        <v>1455284</v>
      </c>
      <c r="P21" s="27">
        <v>1455284</v>
      </c>
      <c r="Q21" s="27">
        <v>1455284</v>
      </c>
      <c r="R21" s="27">
        <v>2441819</v>
      </c>
      <c r="S21" s="27">
        <v>3172183</v>
      </c>
      <c r="T21" s="27">
        <v>3175951</v>
      </c>
      <c r="U21" s="27">
        <v>2930216</v>
      </c>
      <c r="V21" s="27">
        <v>2966955</v>
      </c>
      <c r="W21" s="27">
        <v>3390711</v>
      </c>
      <c r="X21" s="27">
        <v>3365252</v>
      </c>
      <c r="Y21" s="27">
        <v>3810267</v>
      </c>
    </row>
    <row r="22" spans="1:25" x14ac:dyDescent="0.2">
      <c r="A22" s="25" t="s">
        <v>30</v>
      </c>
      <c r="B22" s="26" t="s">
        <v>12</v>
      </c>
      <c r="C22" s="26" t="s">
        <v>17</v>
      </c>
      <c r="D22" s="27">
        <v>1277098</v>
      </c>
      <c r="E22" s="27">
        <v>1712624</v>
      </c>
      <c r="F22" s="27">
        <v>1723098</v>
      </c>
      <c r="G22" s="27">
        <v>1843760</v>
      </c>
      <c r="H22" s="27">
        <v>1393216.4970164327</v>
      </c>
      <c r="I22" s="27">
        <v>1031317</v>
      </c>
      <c r="J22" s="27">
        <v>914433.86970299995</v>
      </c>
      <c r="K22" s="27">
        <v>777715</v>
      </c>
      <c r="L22" s="27">
        <v>790564</v>
      </c>
      <c r="M22" s="27">
        <v>447262</v>
      </c>
      <c r="N22" s="27">
        <v>616062</v>
      </c>
      <c r="O22" s="27">
        <v>359016</v>
      </c>
      <c r="P22" s="27">
        <v>359016</v>
      </c>
      <c r="Q22" s="27">
        <v>359016</v>
      </c>
      <c r="R22" s="27">
        <v>630549</v>
      </c>
      <c r="S22" s="27">
        <v>815069</v>
      </c>
      <c r="T22" s="27">
        <v>814742</v>
      </c>
      <c r="U22" s="27">
        <v>848490</v>
      </c>
      <c r="V22" s="27">
        <v>830063</v>
      </c>
      <c r="W22" s="27">
        <v>1183951</v>
      </c>
      <c r="X22" s="27">
        <v>1175838</v>
      </c>
      <c r="Y22" s="27">
        <v>1279779</v>
      </c>
    </row>
    <row r="23" spans="1:25" x14ac:dyDescent="0.2">
      <c r="A23" s="25" t="s">
        <v>31</v>
      </c>
      <c r="B23" s="26" t="s">
        <v>32</v>
      </c>
      <c r="C23" s="26" t="s">
        <v>21</v>
      </c>
      <c r="D23" s="27">
        <v>1036702</v>
      </c>
      <c r="E23" s="27">
        <v>1163660</v>
      </c>
      <c r="F23" s="27">
        <v>1159905</v>
      </c>
      <c r="G23" s="27">
        <v>1161707</v>
      </c>
      <c r="H23" s="27">
        <v>981424.10744264128</v>
      </c>
      <c r="I23" s="27">
        <v>835184</v>
      </c>
      <c r="J23" s="27">
        <v>792988.76025799999</v>
      </c>
      <c r="K23" s="27">
        <v>724159.60967399995</v>
      </c>
      <c r="L23" s="27">
        <v>676287.45251099998</v>
      </c>
      <c r="M23" s="27">
        <v>493789</v>
      </c>
      <c r="N23" s="27">
        <v>611305</v>
      </c>
      <c r="O23" s="27">
        <v>492985</v>
      </c>
      <c r="P23" s="27">
        <v>492985</v>
      </c>
      <c r="Q23" s="27">
        <v>492985</v>
      </c>
      <c r="R23" s="27">
        <v>523280</v>
      </c>
      <c r="S23" s="27">
        <v>523280</v>
      </c>
      <c r="T23" s="27">
        <v>274201</v>
      </c>
      <c r="U23" s="27">
        <v>272645</v>
      </c>
      <c r="V23" s="27">
        <v>269752</v>
      </c>
      <c r="W23" s="27">
        <v>572396</v>
      </c>
      <c r="X23" s="27">
        <v>577563</v>
      </c>
      <c r="Y23" s="27">
        <v>635652</v>
      </c>
    </row>
    <row r="24" spans="1:25" x14ac:dyDescent="0.2">
      <c r="A24" s="25" t="s">
        <v>33</v>
      </c>
      <c r="B24" s="26" t="s">
        <v>34</v>
      </c>
      <c r="C24" s="26" t="s">
        <v>35</v>
      </c>
      <c r="D24" s="27">
        <v>2746591</v>
      </c>
      <c r="E24" s="27">
        <v>3016905</v>
      </c>
      <c r="F24" s="27">
        <v>3146975</v>
      </c>
      <c r="G24" s="27">
        <v>3098812</v>
      </c>
      <c r="H24" s="27">
        <v>2579247.2655320326</v>
      </c>
      <c r="I24" s="27">
        <v>1645030</v>
      </c>
      <c r="J24" s="27">
        <v>1640477.3866889998</v>
      </c>
      <c r="K24" s="27">
        <v>1763240.562892</v>
      </c>
      <c r="L24" s="27">
        <v>1856761.014377</v>
      </c>
      <c r="M24" s="27">
        <v>1344689</v>
      </c>
      <c r="N24" s="27">
        <v>1747672</v>
      </c>
      <c r="O24" s="27">
        <v>1543611</v>
      </c>
      <c r="P24" s="27">
        <v>1543611</v>
      </c>
      <c r="Q24" s="27">
        <v>1543611</v>
      </c>
      <c r="R24" s="27">
        <v>2029507</v>
      </c>
      <c r="S24" s="27">
        <v>2575551</v>
      </c>
      <c r="T24" s="27">
        <v>2627270</v>
      </c>
      <c r="U24" s="27">
        <v>2706646</v>
      </c>
      <c r="V24" s="27">
        <v>2673708</v>
      </c>
      <c r="W24" s="27">
        <v>2879215</v>
      </c>
      <c r="X24" s="27">
        <v>2891727</v>
      </c>
      <c r="Y24" s="27">
        <v>3163443</v>
      </c>
    </row>
    <row r="25" spans="1:25" x14ac:dyDescent="0.2">
      <c r="A25" s="25" t="s">
        <v>36</v>
      </c>
      <c r="B25" s="26" t="s">
        <v>37</v>
      </c>
      <c r="C25" s="26" t="s">
        <v>14</v>
      </c>
      <c r="D25" s="27">
        <v>1788828</v>
      </c>
      <c r="E25" s="27">
        <v>1998473</v>
      </c>
      <c r="F25" s="27">
        <v>1923201</v>
      </c>
      <c r="G25" s="27">
        <v>1938349</v>
      </c>
      <c r="H25" s="27">
        <v>1467702.9311730047</v>
      </c>
      <c r="I25" s="27">
        <v>999114</v>
      </c>
      <c r="J25" s="27">
        <v>2981360.8235360002</v>
      </c>
      <c r="K25" s="27">
        <v>3069708.5626459997</v>
      </c>
      <c r="L25" s="27">
        <v>3132364.5007440001</v>
      </c>
      <c r="M25" s="27">
        <v>2901747</v>
      </c>
      <c r="N25" s="27">
        <v>3369090</v>
      </c>
      <c r="O25" s="27">
        <v>3131178</v>
      </c>
      <c r="P25" s="27">
        <v>2987138</v>
      </c>
      <c r="Q25" s="27">
        <v>2987138</v>
      </c>
      <c r="R25" s="27">
        <v>2364447</v>
      </c>
      <c r="S25" s="27">
        <v>2891447</v>
      </c>
      <c r="T25" s="27">
        <v>2866547</v>
      </c>
      <c r="U25" s="27">
        <v>2901767</v>
      </c>
      <c r="V25" s="27">
        <v>2885877</v>
      </c>
      <c r="W25" s="27">
        <v>3133882</v>
      </c>
      <c r="X25" s="27">
        <v>3280454</v>
      </c>
      <c r="Y25" s="27">
        <v>3770922</v>
      </c>
    </row>
    <row r="26" spans="1:25" x14ac:dyDescent="0.2">
      <c r="A26" s="25" t="s">
        <v>38</v>
      </c>
      <c r="B26" s="26" t="s">
        <v>39</v>
      </c>
      <c r="C26" s="26" t="s">
        <v>11</v>
      </c>
      <c r="D26" s="27">
        <v>338528</v>
      </c>
      <c r="E26" s="27">
        <v>321008</v>
      </c>
      <c r="F26" s="27">
        <v>302683</v>
      </c>
      <c r="G26" s="27">
        <v>316382</v>
      </c>
      <c r="H26" s="27">
        <v>1044327.8108108108</v>
      </c>
      <c r="I26" s="27">
        <v>914955</v>
      </c>
      <c r="J26" s="27">
        <v>986453.79104599997</v>
      </c>
      <c r="K26" s="27">
        <v>990985.54517599999</v>
      </c>
      <c r="L26" s="27">
        <v>941862.23845499998</v>
      </c>
      <c r="M26" s="27">
        <v>824828</v>
      </c>
      <c r="N26" s="27">
        <v>927920</v>
      </c>
      <c r="O26" s="27">
        <v>992322</v>
      </c>
      <c r="P26" s="27">
        <v>850604</v>
      </c>
      <c r="Q26" s="27">
        <v>850604</v>
      </c>
      <c r="R26" s="27">
        <v>662146</v>
      </c>
      <c r="S26" s="27">
        <v>746883</v>
      </c>
      <c r="T26" s="27">
        <v>753882</v>
      </c>
      <c r="U26" s="27">
        <v>742916</v>
      </c>
      <c r="V26" s="27">
        <v>663098</v>
      </c>
      <c r="W26" s="27">
        <v>777784</v>
      </c>
      <c r="X26" s="27">
        <v>764799</v>
      </c>
      <c r="Y26" s="27">
        <v>789236</v>
      </c>
    </row>
    <row r="27" spans="1:25" x14ac:dyDescent="0.2">
      <c r="A27" s="25" t="s">
        <v>40</v>
      </c>
      <c r="B27" s="26" t="s">
        <v>41</v>
      </c>
      <c r="C27" s="26" t="s">
        <v>9</v>
      </c>
      <c r="D27" s="27">
        <v>622055</v>
      </c>
      <c r="E27" s="27">
        <v>858425</v>
      </c>
      <c r="F27" s="27">
        <v>896550</v>
      </c>
      <c r="G27" s="27">
        <v>1085963</v>
      </c>
      <c r="H27" s="27">
        <v>917258.53744680854</v>
      </c>
      <c r="I27" s="27">
        <v>723131</v>
      </c>
      <c r="J27" s="27">
        <v>599628</v>
      </c>
      <c r="K27" s="27">
        <v>435005</v>
      </c>
      <c r="L27" s="27">
        <v>263481</v>
      </c>
      <c r="M27" s="27">
        <v>46163.5</v>
      </c>
      <c r="N27" s="27">
        <v>200177</v>
      </c>
      <c r="O27" s="27">
        <v>125919</v>
      </c>
      <c r="P27" s="27">
        <v>125919</v>
      </c>
      <c r="Q27" s="27">
        <v>125919</v>
      </c>
      <c r="R27" s="27">
        <v>256842</v>
      </c>
      <c r="S27" s="27">
        <v>282362</v>
      </c>
      <c r="T27" s="27">
        <v>282705</v>
      </c>
      <c r="U27" s="27">
        <v>279810</v>
      </c>
      <c r="V27" s="27">
        <v>277620</v>
      </c>
      <c r="W27" s="27">
        <v>462962</v>
      </c>
      <c r="X27" s="27">
        <v>462326</v>
      </c>
      <c r="Y27" s="27">
        <v>513181</v>
      </c>
    </row>
    <row r="28" spans="1:25" x14ac:dyDescent="0.2">
      <c r="A28" s="25" t="s">
        <v>42</v>
      </c>
      <c r="B28" s="26" t="s">
        <v>43</v>
      </c>
      <c r="C28" s="26" t="s">
        <v>26</v>
      </c>
      <c r="D28" s="27">
        <v>1069799</v>
      </c>
      <c r="E28" s="27">
        <v>1071463</v>
      </c>
      <c r="F28" s="27">
        <v>967010</v>
      </c>
      <c r="G28" s="27">
        <v>970936</v>
      </c>
      <c r="H28" s="27">
        <v>782930</v>
      </c>
      <c r="I28" s="27">
        <v>633591</v>
      </c>
      <c r="J28" s="27">
        <v>968409.72389400005</v>
      </c>
      <c r="K28" s="27">
        <v>933604.77133599995</v>
      </c>
      <c r="L28" s="27">
        <v>879255.86104999995</v>
      </c>
      <c r="M28" s="27">
        <v>691413</v>
      </c>
      <c r="N28" s="27">
        <v>796388</v>
      </c>
      <c r="O28" s="27">
        <v>471647</v>
      </c>
      <c r="P28" s="27">
        <v>256500</v>
      </c>
      <c r="Q28" s="27">
        <v>256500</v>
      </c>
      <c r="R28" s="27">
        <v>236466</v>
      </c>
      <c r="S28" s="27">
        <v>240464</v>
      </c>
      <c r="T28" s="27">
        <v>236696</v>
      </c>
      <c r="U28" s="27">
        <v>232373</v>
      </c>
      <c r="V28" s="27">
        <v>233988</v>
      </c>
      <c r="W28" s="27">
        <v>587080</v>
      </c>
      <c r="X28" s="27">
        <v>583213</v>
      </c>
      <c r="Y28" s="27">
        <v>644831</v>
      </c>
    </row>
    <row r="29" spans="1:25" x14ac:dyDescent="0.2">
      <c r="A29" s="25" t="s">
        <v>44</v>
      </c>
      <c r="B29" s="26" t="s">
        <v>45</v>
      </c>
      <c r="C29" s="26" t="s">
        <v>17</v>
      </c>
      <c r="D29" s="27">
        <v>2135761</v>
      </c>
      <c r="E29" s="27">
        <v>2648642</v>
      </c>
      <c r="F29" s="27">
        <v>2644994</v>
      </c>
      <c r="G29" s="27">
        <v>2815894</v>
      </c>
      <c r="H29" s="27">
        <v>2012556.6229213483</v>
      </c>
      <c r="I29" s="27">
        <v>1464120</v>
      </c>
      <c r="J29" s="27">
        <v>1927663.2088029999</v>
      </c>
      <c r="K29" s="27">
        <v>1746604.055562</v>
      </c>
      <c r="L29" s="27">
        <v>1399961.98181</v>
      </c>
      <c r="M29" s="27">
        <v>722558</v>
      </c>
      <c r="N29" s="27">
        <v>1033456</v>
      </c>
      <c r="O29" s="27">
        <v>604300</v>
      </c>
      <c r="P29" s="27">
        <v>604300</v>
      </c>
      <c r="Q29" s="27">
        <v>604300</v>
      </c>
      <c r="R29" s="27">
        <v>1555257</v>
      </c>
      <c r="S29" s="27">
        <v>2027403</v>
      </c>
      <c r="T29" s="27">
        <v>2097219</v>
      </c>
      <c r="U29" s="27">
        <v>2041506</v>
      </c>
      <c r="V29" s="27">
        <v>1951129</v>
      </c>
      <c r="W29" s="27">
        <v>2246481</v>
      </c>
      <c r="X29" s="27">
        <v>2209661</v>
      </c>
      <c r="Y29" s="27">
        <v>2579642</v>
      </c>
    </row>
    <row r="30" spans="1:25" x14ac:dyDescent="0.2">
      <c r="A30" s="25" t="s">
        <v>46</v>
      </c>
      <c r="B30" s="26" t="s">
        <v>47</v>
      </c>
      <c r="C30" s="26" t="s">
        <v>12</v>
      </c>
      <c r="D30" s="27">
        <v>13978216</v>
      </c>
      <c r="E30" s="27">
        <v>15904036</v>
      </c>
      <c r="F30" s="27">
        <v>16274146</v>
      </c>
      <c r="G30" s="27">
        <v>16197666</v>
      </c>
      <c r="H30" s="27">
        <v>13050702.106015204</v>
      </c>
      <c r="I30" s="27">
        <v>8101070</v>
      </c>
      <c r="J30" s="27">
        <v>12919146.329498</v>
      </c>
      <c r="K30" s="27">
        <v>13231163.018404</v>
      </c>
      <c r="L30" s="27">
        <v>13420566.229885001</v>
      </c>
      <c r="M30" s="27">
        <v>10817293</v>
      </c>
      <c r="N30" s="27">
        <v>13556369</v>
      </c>
      <c r="O30" s="27">
        <v>12630881</v>
      </c>
      <c r="P30" s="27">
        <v>12630881</v>
      </c>
      <c r="Q30" s="27">
        <v>12630881</v>
      </c>
      <c r="R30" s="27">
        <v>12723541</v>
      </c>
      <c r="S30" s="27">
        <v>16426253</v>
      </c>
      <c r="T30" s="27">
        <v>16794586</v>
      </c>
      <c r="U30" s="27">
        <v>16714889</v>
      </c>
      <c r="V30" s="27">
        <v>16750526</v>
      </c>
      <c r="W30" s="27">
        <v>18446084</v>
      </c>
      <c r="X30" s="27">
        <v>18417747</v>
      </c>
      <c r="Y30" s="27">
        <v>20201292</v>
      </c>
    </row>
    <row r="31" spans="1:25" x14ac:dyDescent="0.2">
      <c r="A31" s="25" t="s">
        <v>48</v>
      </c>
      <c r="B31" s="26" t="s">
        <v>49</v>
      </c>
      <c r="C31" s="26" t="s">
        <v>29</v>
      </c>
      <c r="D31" s="27">
        <v>1388571</v>
      </c>
      <c r="E31" s="27">
        <v>1533737</v>
      </c>
      <c r="F31" s="27">
        <v>1495921</v>
      </c>
      <c r="G31" s="27">
        <v>1347960</v>
      </c>
      <c r="H31" s="27">
        <v>1161861.8847352024</v>
      </c>
      <c r="I31" s="27">
        <v>765330</v>
      </c>
      <c r="J31" s="27">
        <v>792498.57785500004</v>
      </c>
      <c r="K31" s="27">
        <v>790995.39194700005</v>
      </c>
      <c r="L31" s="27">
        <v>824837.40009500005</v>
      </c>
      <c r="M31" s="27">
        <v>690073</v>
      </c>
      <c r="N31" s="27">
        <v>834699</v>
      </c>
      <c r="O31" s="27">
        <v>741724</v>
      </c>
      <c r="P31" s="27">
        <v>741724</v>
      </c>
      <c r="Q31" s="27">
        <v>741724</v>
      </c>
      <c r="R31" s="27">
        <v>603959</v>
      </c>
      <c r="S31" s="27">
        <v>730404</v>
      </c>
      <c r="T31" s="27">
        <v>637458</v>
      </c>
      <c r="U31" s="27">
        <v>654346</v>
      </c>
      <c r="V31" s="27">
        <v>712165</v>
      </c>
      <c r="W31" s="27">
        <v>798773</v>
      </c>
      <c r="X31" s="27">
        <v>849626</v>
      </c>
      <c r="Y31" s="27">
        <v>936977</v>
      </c>
    </row>
    <row r="32" spans="1:25" x14ac:dyDescent="0.2">
      <c r="A32" s="25" t="s">
        <v>50</v>
      </c>
      <c r="B32" s="26" t="s">
        <v>51</v>
      </c>
      <c r="C32" s="26" t="s">
        <v>14</v>
      </c>
      <c r="D32" s="27">
        <v>2106140</v>
      </c>
      <c r="E32" s="27">
        <v>2162267</v>
      </c>
      <c r="F32" s="27">
        <v>2129854</v>
      </c>
      <c r="G32" s="27">
        <v>2267509</v>
      </c>
      <c r="H32" s="27">
        <v>1790840.236592347</v>
      </c>
      <c r="I32" s="27">
        <v>1401638</v>
      </c>
      <c r="J32" s="27">
        <v>1396224.8605539999</v>
      </c>
      <c r="K32" s="27">
        <v>1359779.6534</v>
      </c>
      <c r="L32" s="27">
        <v>1287837.033731</v>
      </c>
      <c r="M32" s="27">
        <v>810039</v>
      </c>
      <c r="N32" s="27">
        <v>1013928</v>
      </c>
      <c r="O32" s="27">
        <v>773851</v>
      </c>
      <c r="P32" s="27">
        <v>773851</v>
      </c>
      <c r="Q32" s="27">
        <v>773851</v>
      </c>
      <c r="R32" s="27">
        <v>1079484</v>
      </c>
      <c r="S32" s="27">
        <v>1386142</v>
      </c>
      <c r="T32" s="27">
        <v>1343636</v>
      </c>
      <c r="U32" s="27">
        <v>1365550</v>
      </c>
      <c r="V32" s="27">
        <v>1333497</v>
      </c>
      <c r="W32" s="27">
        <v>1497275</v>
      </c>
      <c r="X32" s="27">
        <v>1465270</v>
      </c>
      <c r="Y32" s="27">
        <v>1617634</v>
      </c>
    </row>
    <row r="33" spans="1:25" x14ac:dyDescent="0.2">
      <c r="A33" s="25" t="s">
        <v>52</v>
      </c>
      <c r="B33" s="26" t="s">
        <v>53</v>
      </c>
      <c r="C33" s="26" t="s">
        <v>24</v>
      </c>
      <c r="D33" s="27">
        <v>985182</v>
      </c>
      <c r="E33" s="27">
        <v>977632</v>
      </c>
      <c r="F33" s="27">
        <v>890949</v>
      </c>
      <c r="G33" s="27">
        <v>894782</v>
      </c>
      <c r="H33" s="27">
        <v>697811</v>
      </c>
      <c r="I33" s="27">
        <v>544311</v>
      </c>
      <c r="J33" s="27">
        <v>799385.79396299995</v>
      </c>
      <c r="K33" s="27">
        <v>780086.84315600002</v>
      </c>
      <c r="L33" s="27">
        <v>772539.82147700002</v>
      </c>
      <c r="M33" s="27">
        <v>589603</v>
      </c>
      <c r="N33" s="27">
        <v>696897</v>
      </c>
      <c r="O33" s="27">
        <v>481295</v>
      </c>
      <c r="P33" s="27">
        <v>457544</v>
      </c>
      <c r="Q33" s="27">
        <v>457544</v>
      </c>
      <c r="R33" s="27">
        <v>344793</v>
      </c>
      <c r="S33" s="27">
        <v>344793</v>
      </c>
      <c r="T33" s="27">
        <v>289640</v>
      </c>
      <c r="U33" s="27">
        <v>292733</v>
      </c>
      <c r="V33" s="27">
        <v>285327</v>
      </c>
      <c r="W33" s="27">
        <v>638487</v>
      </c>
      <c r="X33" s="27">
        <v>632718</v>
      </c>
      <c r="Y33" s="27">
        <v>699300</v>
      </c>
    </row>
    <row r="34" spans="1:25" x14ac:dyDescent="0.2">
      <c r="A34" s="25" t="s">
        <v>54</v>
      </c>
      <c r="B34" s="26" t="s">
        <v>55</v>
      </c>
      <c r="C34" s="26" t="s">
        <v>29</v>
      </c>
      <c r="D34" s="27">
        <v>1076644</v>
      </c>
      <c r="E34" s="27">
        <v>1227780</v>
      </c>
      <c r="F34" s="27">
        <v>1202986</v>
      </c>
      <c r="G34" s="27">
        <v>1195329</v>
      </c>
      <c r="H34" s="27">
        <v>981802.96451142442</v>
      </c>
      <c r="I34" s="27">
        <v>621871</v>
      </c>
      <c r="J34" s="27">
        <v>982260.28869700001</v>
      </c>
      <c r="K34" s="27">
        <v>973678.24236999999</v>
      </c>
      <c r="L34" s="27">
        <v>952483.15847100003</v>
      </c>
      <c r="M34" s="27">
        <v>835262</v>
      </c>
      <c r="N34" s="27">
        <v>975435</v>
      </c>
      <c r="O34" s="27">
        <v>817961</v>
      </c>
      <c r="P34" s="27">
        <v>817961</v>
      </c>
      <c r="Q34" s="27">
        <v>817961</v>
      </c>
      <c r="R34" s="27">
        <v>659829</v>
      </c>
      <c r="S34" s="27">
        <v>758816</v>
      </c>
      <c r="T34" s="27">
        <v>613347</v>
      </c>
      <c r="U34" s="27">
        <v>536612</v>
      </c>
      <c r="V34" s="27">
        <v>604428</v>
      </c>
      <c r="W34" s="27">
        <v>698998</v>
      </c>
      <c r="X34" s="27">
        <v>777764</v>
      </c>
      <c r="Y34" s="27">
        <v>826722</v>
      </c>
    </row>
    <row r="35" spans="1:25" x14ac:dyDescent="0.2">
      <c r="A35" s="25" t="s">
        <v>56</v>
      </c>
      <c r="B35" s="26" t="s">
        <v>57</v>
      </c>
      <c r="C35" s="26" t="s">
        <v>29</v>
      </c>
      <c r="D35" s="27">
        <v>1856699</v>
      </c>
      <c r="E35" s="27">
        <v>2095578</v>
      </c>
      <c r="F35" s="27">
        <v>2051251</v>
      </c>
      <c r="G35" s="27">
        <v>1975037</v>
      </c>
      <c r="H35" s="27">
        <v>1566139.1767744834</v>
      </c>
      <c r="I35" s="27">
        <v>888355</v>
      </c>
      <c r="J35" s="27">
        <v>1679437.910099</v>
      </c>
      <c r="K35" s="27">
        <v>1672409.8813089998</v>
      </c>
      <c r="L35" s="27">
        <v>1669874.963645</v>
      </c>
      <c r="M35" s="27">
        <v>1423654</v>
      </c>
      <c r="N35" s="27">
        <v>1698627</v>
      </c>
      <c r="O35" s="27">
        <v>1381865</v>
      </c>
      <c r="P35" s="27">
        <v>1381865</v>
      </c>
      <c r="Q35" s="27">
        <v>1381865</v>
      </c>
      <c r="R35" s="27">
        <v>1164520</v>
      </c>
      <c r="S35" s="27">
        <v>1343175</v>
      </c>
      <c r="T35" s="27">
        <v>1067052</v>
      </c>
      <c r="U35" s="27">
        <v>1232850</v>
      </c>
      <c r="V35" s="27">
        <v>1405316</v>
      </c>
      <c r="W35" s="27">
        <v>1533034</v>
      </c>
      <c r="X35" s="27">
        <v>1527463</v>
      </c>
      <c r="Y35" s="27">
        <v>1725139</v>
      </c>
    </row>
    <row r="36" spans="1:25" x14ac:dyDescent="0.2">
      <c r="A36" s="25" t="s">
        <v>58</v>
      </c>
      <c r="B36" s="26" t="s">
        <v>59</v>
      </c>
      <c r="C36" s="26" t="s">
        <v>29</v>
      </c>
      <c r="D36" s="27">
        <v>1340837</v>
      </c>
      <c r="E36" s="27">
        <v>1366997</v>
      </c>
      <c r="F36" s="27">
        <v>1328284</v>
      </c>
      <c r="G36" s="27">
        <v>1469856</v>
      </c>
      <c r="H36" s="27">
        <v>766292.82282282284</v>
      </c>
      <c r="I36" s="27">
        <v>0</v>
      </c>
      <c r="J36" s="27">
        <v>1755421.156557</v>
      </c>
      <c r="K36" s="27">
        <v>1745039.0160619998</v>
      </c>
      <c r="L36" s="27">
        <v>1655526.115767</v>
      </c>
      <c r="M36" s="27">
        <v>1231533</v>
      </c>
      <c r="N36" s="27">
        <v>1609200</v>
      </c>
      <c r="O36" s="27">
        <v>1326881</v>
      </c>
      <c r="P36" s="27">
        <v>1326881</v>
      </c>
      <c r="Q36" s="27">
        <v>1326881</v>
      </c>
      <c r="R36" s="27">
        <v>1358998</v>
      </c>
      <c r="S36" s="27">
        <v>1620574</v>
      </c>
      <c r="T36" s="27">
        <v>1531407</v>
      </c>
      <c r="U36" s="27">
        <v>1532685</v>
      </c>
      <c r="V36" s="27">
        <v>1428035</v>
      </c>
      <c r="W36" s="27">
        <v>1637506</v>
      </c>
      <c r="X36" s="27">
        <v>1578825</v>
      </c>
      <c r="Y36" s="27">
        <v>1644594</v>
      </c>
    </row>
    <row r="37" spans="1:25" x14ac:dyDescent="0.2">
      <c r="A37" s="25" t="s">
        <v>60</v>
      </c>
      <c r="B37" s="26" t="s">
        <v>61</v>
      </c>
      <c r="C37" s="26" t="s">
        <v>14</v>
      </c>
      <c r="D37" s="27">
        <v>579135</v>
      </c>
      <c r="E37" s="27">
        <v>719890</v>
      </c>
      <c r="F37" s="27">
        <v>684322</v>
      </c>
      <c r="G37" s="27">
        <v>701073</v>
      </c>
      <c r="H37" s="27">
        <v>594496.36543014995</v>
      </c>
      <c r="I37" s="27">
        <v>509252</v>
      </c>
      <c r="J37" s="27">
        <v>601724.07499799994</v>
      </c>
      <c r="K37" s="27">
        <v>563324.30934299994</v>
      </c>
      <c r="L37" s="27">
        <v>506528.20549999998</v>
      </c>
      <c r="M37" s="27">
        <v>400582</v>
      </c>
      <c r="N37" s="27">
        <v>414028</v>
      </c>
      <c r="O37" s="27">
        <v>139679</v>
      </c>
      <c r="P37" s="27">
        <v>124611</v>
      </c>
      <c r="Q37" s="27">
        <v>124611</v>
      </c>
      <c r="R37" s="27">
        <v>234617</v>
      </c>
      <c r="S37" s="27">
        <v>234617</v>
      </c>
      <c r="T37" s="27">
        <v>124897</v>
      </c>
      <c r="U37" s="27">
        <v>119571</v>
      </c>
      <c r="V37" s="27">
        <v>114926</v>
      </c>
      <c r="W37" s="27">
        <v>467859</v>
      </c>
      <c r="X37" s="27">
        <v>466950</v>
      </c>
      <c r="Y37" s="27">
        <v>511439</v>
      </c>
    </row>
    <row r="38" spans="1:25" x14ac:dyDescent="0.2">
      <c r="A38" s="25" t="s">
        <v>62</v>
      </c>
      <c r="B38" s="26" t="s">
        <v>63</v>
      </c>
      <c r="C38" s="26" t="s">
        <v>12</v>
      </c>
      <c r="D38" s="27">
        <v>44907688</v>
      </c>
      <c r="E38" s="27">
        <v>55422160</v>
      </c>
      <c r="F38" s="27">
        <v>56500123</v>
      </c>
      <c r="G38" s="27">
        <v>54248134</v>
      </c>
      <c r="H38" s="27">
        <v>26066385.622801885</v>
      </c>
      <c r="I38" s="27">
        <v>7434761</v>
      </c>
      <c r="J38" s="27">
        <v>31604398.910652999</v>
      </c>
      <c r="K38" s="27">
        <v>30937945.518856</v>
      </c>
      <c r="L38" s="27">
        <v>30539225.437913999</v>
      </c>
      <c r="M38" s="27">
        <v>19491012</v>
      </c>
      <c r="N38" s="27">
        <v>25247041</v>
      </c>
      <c r="O38" s="27">
        <v>18333110</v>
      </c>
      <c r="P38" s="27">
        <v>18333110</v>
      </c>
      <c r="Q38" s="27">
        <v>18333110</v>
      </c>
      <c r="R38" s="27">
        <v>25484658</v>
      </c>
      <c r="S38" s="27">
        <v>31793207</v>
      </c>
      <c r="T38" s="27">
        <v>32040198</v>
      </c>
      <c r="U38" s="27">
        <v>31790578</v>
      </c>
      <c r="V38" s="27">
        <v>30838349</v>
      </c>
      <c r="W38" s="27">
        <v>32203561</v>
      </c>
      <c r="X38" s="27">
        <v>31613073</v>
      </c>
      <c r="Y38" s="27">
        <v>35831875</v>
      </c>
    </row>
    <row r="39" spans="1:25" x14ac:dyDescent="0.2">
      <c r="A39" s="25" t="s">
        <v>64</v>
      </c>
      <c r="B39" s="26" t="s">
        <v>65</v>
      </c>
      <c r="C39" s="26" t="s">
        <v>29</v>
      </c>
      <c r="D39" s="27">
        <v>1234115</v>
      </c>
      <c r="E39" s="27">
        <v>1341749</v>
      </c>
      <c r="F39" s="27">
        <v>1362398</v>
      </c>
      <c r="G39" s="27">
        <v>1337704</v>
      </c>
      <c r="H39" s="27">
        <v>1141905.3851696581</v>
      </c>
      <c r="I39" s="27">
        <v>706535</v>
      </c>
      <c r="J39" s="27">
        <v>966937.42113300005</v>
      </c>
      <c r="K39" s="27">
        <v>989771.341533</v>
      </c>
      <c r="L39" s="27">
        <v>1004717.21071</v>
      </c>
      <c r="M39" s="27">
        <v>882601</v>
      </c>
      <c r="N39" s="27">
        <v>1012359</v>
      </c>
      <c r="O39" s="27">
        <v>906225</v>
      </c>
      <c r="P39" s="27">
        <v>906225</v>
      </c>
      <c r="Q39" s="27">
        <v>906225</v>
      </c>
      <c r="R39" s="27">
        <v>725016</v>
      </c>
      <c r="S39" s="27">
        <v>873567</v>
      </c>
      <c r="T39" s="27">
        <v>851572</v>
      </c>
      <c r="U39" s="27">
        <v>863563</v>
      </c>
      <c r="V39" s="27">
        <v>883675</v>
      </c>
      <c r="W39" s="27">
        <v>957183</v>
      </c>
      <c r="X39" s="27">
        <v>986897</v>
      </c>
      <c r="Y39" s="27">
        <v>1094617</v>
      </c>
    </row>
    <row r="40" spans="1:25" x14ac:dyDescent="0.2">
      <c r="A40" s="25" t="s">
        <v>66</v>
      </c>
      <c r="B40" s="26" t="s">
        <v>67</v>
      </c>
      <c r="C40" s="26" t="s">
        <v>11</v>
      </c>
      <c r="D40" s="27">
        <v>934756</v>
      </c>
      <c r="E40" s="27">
        <v>1049315</v>
      </c>
      <c r="F40" s="27">
        <v>1044022</v>
      </c>
      <c r="G40" s="27">
        <v>1146969</v>
      </c>
      <c r="H40" s="27">
        <v>893422.03066577006</v>
      </c>
      <c r="I40" s="27">
        <v>694972</v>
      </c>
      <c r="J40" s="27">
        <v>775593.11622099997</v>
      </c>
      <c r="K40" s="27">
        <v>687536.89111900004</v>
      </c>
      <c r="L40" s="27">
        <v>573199.02648999996</v>
      </c>
      <c r="M40" s="27">
        <v>295466</v>
      </c>
      <c r="N40" s="27">
        <v>388616</v>
      </c>
      <c r="O40" s="27">
        <v>273058</v>
      </c>
      <c r="P40" s="27">
        <v>273058</v>
      </c>
      <c r="Q40" s="27">
        <v>273058</v>
      </c>
      <c r="R40" s="27">
        <v>552857</v>
      </c>
      <c r="S40" s="27">
        <v>690230</v>
      </c>
      <c r="T40" s="27">
        <v>703955</v>
      </c>
      <c r="U40" s="27">
        <v>703832</v>
      </c>
      <c r="V40" s="27">
        <v>695515</v>
      </c>
      <c r="W40" s="27">
        <v>847014</v>
      </c>
      <c r="X40" s="27">
        <v>858060</v>
      </c>
      <c r="Y40" s="27">
        <v>961148</v>
      </c>
    </row>
    <row r="41" spans="1:25" x14ac:dyDescent="0.2">
      <c r="A41" s="25" t="s">
        <v>68</v>
      </c>
      <c r="B41" s="26" t="s">
        <v>69</v>
      </c>
      <c r="C41" s="26" t="s">
        <v>35</v>
      </c>
      <c r="D41" s="27">
        <v>2269391</v>
      </c>
      <c r="E41" s="27">
        <v>2458901</v>
      </c>
      <c r="F41" s="27">
        <v>2542089</v>
      </c>
      <c r="G41" s="27">
        <v>2553214</v>
      </c>
      <c r="H41" s="27">
        <v>2218292.1690993235</v>
      </c>
      <c r="I41" s="27">
        <v>1481700</v>
      </c>
      <c r="J41" s="27">
        <v>1408853.8042239998</v>
      </c>
      <c r="K41" s="27">
        <v>1445021.9506990002</v>
      </c>
      <c r="L41" s="27">
        <v>1550556.6506690001</v>
      </c>
      <c r="M41" s="27">
        <v>1384720</v>
      </c>
      <c r="N41" s="27">
        <v>1694753</v>
      </c>
      <c r="O41" s="27">
        <v>1570555</v>
      </c>
      <c r="P41" s="27">
        <v>1570555</v>
      </c>
      <c r="Q41" s="27">
        <v>1570555</v>
      </c>
      <c r="R41" s="27">
        <v>1593057</v>
      </c>
      <c r="S41" s="27">
        <v>1969889</v>
      </c>
      <c r="T41" s="27">
        <v>2118396</v>
      </c>
      <c r="U41" s="27">
        <v>2169055</v>
      </c>
      <c r="V41" s="27">
        <v>2126320</v>
      </c>
      <c r="W41" s="27">
        <v>2268477</v>
      </c>
      <c r="X41" s="27">
        <v>2367823</v>
      </c>
      <c r="Y41" s="27">
        <v>2590237</v>
      </c>
    </row>
    <row r="42" spans="1:25" x14ac:dyDescent="0.2">
      <c r="A42" s="25" t="s">
        <v>70</v>
      </c>
      <c r="B42" s="26" t="s">
        <v>71</v>
      </c>
      <c r="C42" s="26" t="s">
        <v>9</v>
      </c>
      <c r="D42" s="27">
        <v>2840197</v>
      </c>
      <c r="E42" s="27">
        <v>2847710</v>
      </c>
      <c r="F42" s="27">
        <v>2755597</v>
      </c>
      <c r="G42" s="27">
        <v>2815506</v>
      </c>
      <c r="H42" s="27">
        <v>2057970.494856372</v>
      </c>
      <c r="I42" s="27">
        <v>1452833</v>
      </c>
      <c r="J42" s="27">
        <v>1937034.0893390002</v>
      </c>
      <c r="K42" s="27">
        <v>1890140.781459</v>
      </c>
      <c r="L42" s="27">
        <v>1840261.0905530001</v>
      </c>
      <c r="M42" s="27">
        <v>1241775</v>
      </c>
      <c r="N42" s="27">
        <v>1396040</v>
      </c>
      <c r="O42" s="27">
        <v>1066845</v>
      </c>
      <c r="P42" s="27">
        <v>1066845</v>
      </c>
      <c r="Q42" s="27">
        <v>1066845</v>
      </c>
      <c r="R42" s="27">
        <v>1425696</v>
      </c>
      <c r="S42" s="27">
        <v>1828362</v>
      </c>
      <c r="T42" s="27">
        <v>1940810</v>
      </c>
      <c r="U42" s="27">
        <v>1926543</v>
      </c>
      <c r="V42" s="27">
        <v>1940022</v>
      </c>
      <c r="W42" s="27">
        <v>2137461</v>
      </c>
      <c r="X42" s="27">
        <v>2139711</v>
      </c>
      <c r="Y42" s="27">
        <v>2416498</v>
      </c>
    </row>
    <row r="43" spans="1:25" x14ac:dyDescent="0.2">
      <c r="A43" s="25" t="s">
        <v>72</v>
      </c>
      <c r="B43" s="26" t="s">
        <v>73</v>
      </c>
      <c r="C43" s="26" t="s">
        <v>26</v>
      </c>
      <c r="D43" s="27">
        <v>1000462</v>
      </c>
      <c r="E43" s="27">
        <v>994529</v>
      </c>
      <c r="F43" s="27">
        <v>909691</v>
      </c>
      <c r="G43" s="27">
        <v>903171</v>
      </c>
      <c r="H43" s="27">
        <v>688719</v>
      </c>
      <c r="I43" s="27">
        <v>517433</v>
      </c>
      <c r="J43" s="27">
        <v>781886.97715599998</v>
      </c>
      <c r="K43" s="27">
        <v>763466.77524400002</v>
      </c>
      <c r="L43" s="27">
        <v>697159.95666699996</v>
      </c>
      <c r="M43" s="27">
        <v>508372</v>
      </c>
      <c r="N43" s="27">
        <v>566264</v>
      </c>
      <c r="O43" s="27">
        <v>175958</v>
      </c>
      <c r="P43" s="27">
        <v>175958</v>
      </c>
      <c r="Q43" s="27">
        <v>175958</v>
      </c>
      <c r="R43" s="27">
        <v>147971</v>
      </c>
      <c r="S43" s="27">
        <v>179331</v>
      </c>
      <c r="T43" s="27">
        <v>173249</v>
      </c>
      <c r="U43" s="27">
        <v>168693</v>
      </c>
      <c r="V43" s="27">
        <v>164632</v>
      </c>
      <c r="W43" s="27">
        <v>517632</v>
      </c>
      <c r="X43" s="27">
        <v>517661</v>
      </c>
      <c r="Y43" s="27">
        <v>569655</v>
      </c>
    </row>
    <row r="44" spans="1:25" x14ac:dyDescent="0.2">
      <c r="A44" s="25" t="s">
        <v>74</v>
      </c>
      <c r="B44" s="26" t="s">
        <v>75</v>
      </c>
      <c r="C44" s="26" t="s">
        <v>35</v>
      </c>
      <c r="D44" s="27">
        <v>1270355</v>
      </c>
      <c r="E44" s="27">
        <v>1373564</v>
      </c>
      <c r="F44" s="27">
        <v>1391413</v>
      </c>
      <c r="G44" s="27">
        <v>1435058</v>
      </c>
      <c r="H44" s="27">
        <v>1231329.1760722348</v>
      </c>
      <c r="I44" s="27">
        <v>910886</v>
      </c>
      <c r="J44" s="27">
        <v>854040.829638</v>
      </c>
      <c r="K44" s="27">
        <v>843460.98918700009</v>
      </c>
      <c r="L44" s="27">
        <v>851003.86303999997</v>
      </c>
      <c r="M44" s="27">
        <v>667733</v>
      </c>
      <c r="N44" s="27">
        <v>838501</v>
      </c>
      <c r="O44" s="27">
        <v>772966</v>
      </c>
      <c r="P44" s="27">
        <v>772966</v>
      </c>
      <c r="Q44" s="27">
        <v>772966</v>
      </c>
      <c r="R44" s="27">
        <v>809095</v>
      </c>
      <c r="S44" s="27">
        <v>1004585</v>
      </c>
      <c r="T44" s="27">
        <v>1048543</v>
      </c>
      <c r="U44" s="27">
        <v>1061300</v>
      </c>
      <c r="V44" s="27">
        <v>1035424</v>
      </c>
      <c r="W44" s="27">
        <v>1063055</v>
      </c>
      <c r="X44" s="27">
        <v>1098443</v>
      </c>
      <c r="Y44" s="27">
        <v>1196174</v>
      </c>
    </row>
    <row r="45" spans="1:25" x14ac:dyDescent="0.2">
      <c r="A45" s="25" t="s">
        <v>76</v>
      </c>
      <c r="B45" s="26" t="s">
        <v>77</v>
      </c>
      <c r="C45" s="26" t="s">
        <v>78</v>
      </c>
      <c r="D45" s="27">
        <v>2545768</v>
      </c>
      <c r="E45" s="27">
        <v>2937104</v>
      </c>
      <c r="F45" s="27">
        <v>2941373</v>
      </c>
      <c r="G45" s="27">
        <v>2993869</v>
      </c>
      <c r="H45" s="27">
        <v>2334191.7680722894</v>
      </c>
      <c r="I45" s="27">
        <v>1788664</v>
      </c>
      <c r="J45" s="27">
        <v>2115017.3312639999</v>
      </c>
      <c r="K45" s="27">
        <v>2073712.7507120001</v>
      </c>
      <c r="L45" s="27">
        <v>2043341.307327</v>
      </c>
      <c r="M45" s="27">
        <v>1649511</v>
      </c>
      <c r="N45" s="27">
        <v>1942197</v>
      </c>
      <c r="O45" s="27">
        <v>1553284</v>
      </c>
      <c r="P45" s="27">
        <v>1553284</v>
      </c>
      <c r="Q45" s="27">
        <v>1553284</v>
      </c>
      <c r="R45" s="27">
        <v>1482189</v>
      </c>
      <c r="S45" s="27">
        <v>1845089</v>
      </c>
      <c r="T45" s="27">
        <v>1734517</v>
      </c>
      <c r="U45" s="27">
        <v>1696325</v>
      </c>
      <c r="V45" s="27">
        <v>1723802</v>
      </c>
      <c r="W45" s="27">
        <v>1906917</v>
      </c>
      <c r="X45" s="27">
        <v>1973446</v>
      </c>
      <c r="Y45" s="27">
        <v>2248092</v>
      </c>
    </row>
    <row r="46" spans="1:25" x14ac:dyDescent="0.2">
      <c r="A46" s="25" t="s">
        <v>79</v>
      </c>
      <c r="B46" s="26" t="s">
        <v>80</v>
      </c>
      <c r="C46" s="26" t="s">
        <v>8</v>
      </c>
      <c r="D46" s="27">
        <v>434031</v>
      </c>
      <c r="E46" s="27">
        <v>446143</v>
      </c>
      <c r="F46" s="27">
        <v>419971</v>
      </c>
      <c r="G46" s="27">
        <v>419736</v>
      </c>
      <c r="H46" s="27">
        <v>658530</v>
      </c>
      <c r="I46" s="27">
        <v>590171</v>
      </c>
      <c r="J46" s="27">
        <v>526705.75551799999</v>
      </c>
      <c r="K46" s="27">
        <v>422892.68828200002</v>
      </c>
      <c r="L46" s="27">
        <v>354179.95630600001</v>
      </c>
      <c r="M46" s="27">
        <v>349510</v>
      </c>
      <c r="N46" s="27">
        <v>378933</v>
      </c>
      <c r="O46" s="27">
        <v>312827</v>
      </c>
      <c r="P46" s="27">
        <v>164301</v>
      </c>
      <c r="Q46" s="27">
        <v>164301</v>
      </c>
      <c r="R46" s="27">
        <v>91731</v>
      </c>
      <c r="S46" s="27">
        <v>106609</v>
      </c>
      <c r="T46" s="27">
        <v>105648</v>
      </c>
      <c r="U46" s="27">
        <v>103319</v>
      </c>
      <c r="V46" s="27">
        <v>102224</v>
      </c>
      <c r="W46" s="27">
        <v>425502</v>
      </c>
      <c r="X46" s="27">
        <v>423082</v>
      </c>
      <c r="Y46" s="27">
        <v>467503</v>
      </c>
    </row>
    <row r="47" spans="1:25" x14ac:dyDescent="0.2">
      <c r="A47" s="25" t="s">
        <v>81</v>
      </c>
      <c r="B47" s="26" t="s">
        <v>82</v>
      </c>
      <c r="C47" s="26" t="s">
        <v>9</v>
      </c>
      <c r="D47" s="27">
        <v>779613</v>
      </c>
      <c r="E47" s="27">
        <v>726483</v>
      </c>
      <c r="F47" s="27">
        <v>689056</v>
      </c>
      <c r="G47" s="27">
        <v>693289</v>
      </c>
      <c r="H47" s="27">
        <v>578570</v>
      </c>
      <c r="I47" s="27">
        <v>494868</v>
      </c>
      <c r="J47" s="27">
        <v>810624.68391699996</v>
      </c>
      <c r="K47" s="27">
        <v>835981.53989499994</v>
      </c>
      <c r="L47" s="27">
        <v>859864.74539499998</v>
      </c>
      <c r="M47" s="27">
        <v>786203</v>
      </c>
      <c r="N47" s="27">
        <v>865708</v>
      </c>
      <c r="O47" s="27">
        <v>794370</v>
      </c>
      <c r="P47" s="27">
        <v>773315</v>
      </c>
      <c r="Q47" s="27">
        <v>773315</v>
      </c>
      <c r="R47" s="27">
        <v>592292</v>
      </c>
      <c r="S47" s="27">
        <v>716108</v>
      </c>
      <c r="T47" s="27">
        <v>751589</v>
      </c>
      <c r="U47" s="27">
        <v>778405</v>
      </c>
      <c r="V47" s="27">
        <v>783810</v>
      </c>
      <c r="W47" s="27">
        <v>832109</v>
      </c>
      <c r="X47" s="27">
        <v>812278</v>
      </c>
      <c r="Y47" s="27">
        <v>899451</v>
      </c>
    </row>
    <row r="48" spans="1:25" x14ac:dyDescent="0.2">
      <c r="A48" s="25" t="s">
        <v>83</v>
      </c>
      <c r="B48" s="26" t="s">
        <v>84</v>
      </c>
      <c r="C48" s="26" t="s">
        <v>21</v>
      </c>
      <c r="D48" s="27">
        <v>615869</v>
      </c>
      <c r="E48" s="27">
        <v>743529</v>
      </c>
      <c r="F48" s="27">
        <v>738941</v>
      </c>
      <c r="G48" s="27">
        <v>737954</v>
      </c>
      <c r="H48" s="27">
        <v>629799</v>
      </c>
      <c r="I48" s="27">
        <v>546587</v>
      </c>
      <c r="J48" s="27">
        <v>836697.32690500002</v>
      </c>
      <c r="K48" s="27">
        <v>779834.48687699996</v>
      </c>
      <c r="L48" s="27">
        <v>725366.58004599996</v>
      </c>
      <c r="M48" s="27">
        <v>573036</v>
      </c>
      <c r="N48" s="27">
        <v>612255</v>
      </c>
      <c r="O48" s="27">
        <v>354304</v>
      </c>
      <c r="P48" s="27">
        <v>125562</v>
      </c>
      <c r="Q48" s="27">
        <v>125562</v>
      </c>
      <c r="R48" s="27">
        <v>207673</v>
      </c>
      <c r="S48" s="27">
        <v>207673</v>
      </c>
      <c r="T48" s="27">
        <v>137598</v>
      </c>
      <c r="U48" s="27">
        <v>130369</v>
      </c>
      <c r="V48" s="27">
        <v>125966</v>
      </c>
      <c r="W48" s="27">
        <v>478915</v>
      </c>
      <c r="X48" s="27">
        <v>478473</v>
      </c>
      <c r="Y48" s="27">
        <v>532601</v>
      </c>
    </row>
    <row r="49" spans="1:25" x14ac:dyDescent="0.2">
      <c r="A49" s="25" t="s">
        <v>85</v>
      </c>
      <c r="B49" s="26" t="s">
        <v>86</v>
      </c>
      <c r="C49" s="26" t="s">
        <v>9</v>
      </c>
      <c r="D49" s="27">
        <v>1138542</v>
      </c>
      <c r="E49" s="27">
        <v>1241773</v>
      </c>
      <c r="F49" s="27">
        <v>1255555</v>
      </c>
      <c r="G49" s="27">
        <v>1264387</v>
      </c>
      <c r="H49" s="27">
        <v>1038892.6470081791</v>
      </c>
      <c r="I49" s="27">
        <v>664026</v>
      </c>
      <c r="J49" s="27">
        <v>702681.994787</v>
      </c>
      <c r="K49" s="27">
        <v>632631.81263499998</v>
      </c>
      <c r="L49" s="27">
        <v>515208.597511</v>
      </c>
      <c r="M49" s="27">
        <v>272311</v>
      </c>
      <c r="N49" s="27">
        <v>124069</v>
      </c>
      <c r="O49" s="27">
        <v>120153</v>
      </c>
      <c r="P49" s="27">
        <v>120153</v>
      </c>
      <c r="Q49" s="27">
        <v>120153</v>
      </c>
      <c r="R49" s="27">
        <v>335205</v>
      </c>
      <c r="S49" s="27">
        <v>410674</v>
      </c>
      <c r="T49" s="27">
        <v>441602</v>
      </c>
      <c r="U49" s="27">
        <v>428456</v>
      </c>
      <c r="V49" s="27">
        <v>410912</v>
      </c>
      <c r="W49" s="27">
        <v>552975</v>
      </c>
      <c r="X49" s="27">
        <v>549065</v>
      </c>
      <c r="Y49" s="27">
        <v>594574</v>
      </c>
    </row>
    <row r="50" spans="1:25" x14ac:dyDescent="0.2">
      <c r="A50" s="25" t="s">
        <v>87</v>
      </c>
      <c r="B50" s="26" t="s">
        <v>88</v>
      </c>
      <c r="C50" s="26" t="s">
        <v>11</v>
      </c>
      <c r="D50" s="27">
        <v>394457</v>
      </c>
      <c r="E50" s="27">
        <v>386033</v>
      </c>
      <c r="F50" s="27">
        <v>382246</v>
      </c>
      <c r="G50" s="27">
        <v>408304</v>
      </c>
      <c r="H50" s="27">
        <v>337797.79926431947</v>
      </c>
      <c r="I50" s="27">
        <v>285348</v>
      </c>
      <c r="J50" s="27">
        <v>455385.857617</v>
      </c>
      <c r="K50" s="27">
        <v>466619.56560799998</v>
      </c>
      <c r="L50" s="27">
        <v>464141.940397</v>
      </c>
      <c r="M50" s="27">
        <v>447853</v>
      </c>
      <c r="N50" s="27">
        <v>370899</v>
      </c>
      <c r="O50" s="27">
        <v>270739</v>
      </c>
      <c r="P50" s="27">
        <v>269852</v>
      </c>
      <c r="Q50" s="27">
        <v>269852</v>
      </c>
      <c r="R50" s="27">
        <v>225789</v>
      </c>
      <c r="S50" s="27">
        <v>282983</v>
      </c>
      <c r="T50" s="27">
        <v>281385</v>
      </c>
      <c r="U50" s="27">
        <v>249234</v>
      </c>
      <c r="V50" s="27">
        <v>235480</v>
      </c>
      <c r="W50" s="27">
        <v>423797</v>
      </c>
      <c r="X50" s="27">
        <v>419051</v>
      </c>
      <c r="Y50" s="27">
        <v>462690</v>
      </c>
    </row>
    <row r="51" spans="1:25" x14ac:dyDescent="0.2">
      <c r="A51" s="25" t="s">
        <v>89</v>
      </c>
      <c r="B51" s="26" t="s">
        <v>90</v>
      </c>
      <c r="C51" s="26" t="s">
        <v>24</v>
      </c>
      <c r="D51" s="27">
        <v>1855160</v>
      </c>
      <c r="E51" s="27">
        <v>2010536</v>
      </c>
      <c r="F51" s="27">
        <v>2013420</v>
      </c>
      <c r="G51" s="27">
        <v>1981076</v>
      </c>
      <c r="H51" s="27">
        <v>1679593.8616822429</v>
      </c>
      <c r="I51" s="27">
        <v>1206375</v>
      </c>
      <c r="J51" s="27">
        <v>1084464.3454470001</v>
      </c>
      <c r="K51" s="27">
        <v>1093087.8230599998</v>
      </c>
      <c r="L51" s="27">
        <v>1041494.54558</v>
      </c>
      <c r="M51" s="27">
        <v>833408</v>
      </c>
      <c r="N51" s="27">
        <v>960158</v>
      </c>
      <c r="O51" s="27">
        <v>816500</v>
      </c>
      <c r="P51" s="27">
        <v>816500</v>
      </c>
      <c r="Q51" s="27">
        <v>816500</v>
      </c>
      <c r="R51" s="27">
        <v>815799</v>
      </c>
      <c r="S51" s="27">
        <v>972103</v>
      </c>
      <c r="T51" s="27">
        <v>1019485</v>
      </c>
      <c r="U51" s="27">
        <v>1025278</v>
      </c>
      <c r="V51" s="27">
        <v>1013855</v>
      </c>
      <c r="W51" s="27">
        <v>1130721</v>
      </c>
      <c r="X51" s="27">
        <v>1142910</v>
      </c>
      <c r="Y51" s="27">
        <v>1282563</v>
      </c>
    </row>
    <row r="52" spans="1:25" x14ac:dyDescent="0.2">
      <c r="A52" s="25" t="s">
        <v>91</v>
      </c>
      <c r="B52" s="26" t="s">
        <v>92</v>
      </c>
      <c r="C52" s="26" t="s">
        <v>26</v>
      </c>
      <c r="D52" s="27">
        <v>722731</v>
      </c>
      <c r="E52" s="27">
        <v>715132</v>
      </c>
      <c r="F52" s="27">
        <v>683726</v>
      </c>
      <c r="G52" s="27">
        <v>689122</v>
      </c>
      <c r="H52" s="27">
        <v>570527.8047493404</v>
      </c>
      <c r="I52" s="27">
        <v>477716</v>
      </c>
      <c r="J52" s="27">
        <v>622890.73350799992</v>
      </c>
      <c r="K52" s="27">
        <v>606012.69629999995</v>
      </c>
      <c r="L52" s="27">
        <v>555623.42909700004</v>
      </c>
      <c r="M52" s="27">
        <v>519954</v>
      </c>
      <c r="N52" s="27">
        <v>588083</v>
      </c>
      <c r="O52" s="27">
        <v>238133</v>
      </c>
      <c r="P52" s="27">
        <v>98614</v>
      </c>
      <c r="Q52" s="27">
        <v>98614</v>
      </c>
      <c r="R52" s="27">
        <v>79291</v>
      </c>
      <c r="S52" s="27">
        <v>103483</v>
      </c>
      <c r="T52" s="27">
        <v>103384</v>
      </c>
      <c r="U52" s="27">
        <v>101519</v>
      </c>
      <c r="V52" s="27">
        <v>99941</v>
      </c>
      <c r="W52" s="27">
        <v>452854</v>
      </c>
      <c r="X52" s="27">
        <v>452600</v>
      </c>
      <c r="Y52" s="27">
        <v>496973</v>
      </c>
    </row>
    <row r="53" spans="1:25" x14ac:dyDescent="0.2">
      <c r="A53" s="25" t="s">
        <v>93</v>
      </c>
      <c r="B53" s="26" t="s">
        <v>94</v>
      </c>
      <c r="C53" s="26" t="s">
        <v>26</v>
      </c>
      <c r="D53" s="27">
        <v>1274976</v>
      </c>
      <c r="E53" s="27">
        <v>1279261</v>
      </c>
      <c r="F53" s="27">
        <v>1189923</v>
      </c>
      <c r="G53" s="27">
        <v>1197639</v>
      </c>
      <c r="H53" s="27">
        <v>936723.33072568197</v>
      </c>
      <c r="I53" s="27">
        <v>715238</v>
      </c>
      <c r="J53" s="27">
        <v>1211248.0903489999</v>
      </c>
      <c r="K53" s="27">
        <v>1241761.889095</v>
      </c>
      <c r="L53" s="27">
        <v>1229602.7856310001</v>
      </c>
      <c r="M53" s="27">
        <v>1025349</v>
      </c>
      <c r="N53" s="27">
        <v>1222868</v>
      </c>
      <c r="O53" s="27">
        <v>999399</v>
      </c>
      <c r="P53" s="27">
        <v>976002</v>
      </c>
      <c r="Q53" s="27">
        <v>976002</v>
      </c>
      <c r="R53" s="27">
        <v>782237</v>
      </c>
      <c r="S53" s="27">
        <v>796560</v>
      </c>
      <c r="T53" s="27">
        <v>502269</v>
      </c>
      <c r="U53" s="27">
        <v>631863</v>
      </c>
      <c r="V53" s="27">
        <v>720017</v>
      </c>
      <c r="W53" s="27">
        <v>838374</v>
      </c>
      <c r="X53" s="27">
        <v>898367</v>
      </c>
      <c r="Y53" s="27">
        <v>1076016</v>
      </c>
    </row>
    <row r="54" spans="1:25" x14ac:dyDescent="0.2">
      <c r="A54" s="25" t="s">
        <v>95</v>
      </c>
      <c r="B54" s="26" t="s">
        <v>96</v>
      </c>
      <c r="C54" s="26" t="s">
        <v>78</v>
      </c>
      <c r="D54" s="27">
        <v>1964792</v>
      </c>
      <c r="E54" s="27">
        <v>2136079</v>
      </c>
      <c r="F54" s="27">
        <v>2179710</v>
      </c>
      <c r="G54" s="27">
        <v>2135763</v>
      </c>
      <c r="H54" s="27">
        <v>1728834.0903412893</v>
      </c>
      <c r="I54" s="27">
        <v>1149807</v>
      </c>
      <c r="J54" s="27">
        <v>1658579.653162</v>
      </c>
      <c r="K54" s="27">
        <v>1685144.3678299999</v>
      </c>
      <c r="L54" s="27">
        <v>1719444.5417180001</v>
      </c>
      <c r="M54" s="27">
        <v>1424499</v>
      </c>
      <c r="N54" s="27">
        <v>1751901</v>
      </c>
      <c r="O54" s="27">
        <v>1511249</v>
      </c>
      <c r="P54" s="27">
        <v>1511249</v>
      </c>
      <c r="Q54" s="27">
        <v>1511249</v>
      </c>
      <c r="R54" s="27">
        <v>1407081</v>
      </c>
      <c r="S54" s="27">
        <v>1689764</v>
      </c>
      <c r="T54" s="27">
        <v>1659351</v>
      </c>
      <c r="U54" s="27">
        <v>1666439</v>
      </c>
      <c r="V54" s="27">
        <v>1709843</v>
      </c>
      <c r="W54" s="27">
        <v>1851298</v>
      </c>
      <c r="X54" s="27">
        <v>1871246</v>
      </c>
      <c r="Y54" s="27">
        <v>2093817</v>
      </c>
    </row>
    <row r="55" spans="1:25" x14ac:dyDescent="0.2">
      <c r="A55" s="25" t="s">
        <v>97</v>
      </c>
      <c r="B55" s="26" t="s">
        <v>98</v>
      </c>
      <c r="C55" s="26" t="s">
        <v>11</v>
      </c>
      <c r="D55" s="27">
        <v>480787</v>
      </c>
      <c r="E55" s="27">
        <v>509893</v>
      </c>
      <c r="F55" s="27">
        <v>484628</v>
      </c>
      <c r="G55" s="27">
        <v>474039</v>
      </c>
      <c r="H55" s="27">
        <v>384583.94768918236</v>
      </c>
      <c r="I55" s="27">
        <v>302330</v>
      </c>
      <c r="J55" s="27">
        <v>688257.03470700001</v>
      </c>
      <c r="K55" s="27">
        <v>710685.153788</v>
      </c>
      <c r="L55" s="27">
        <v>695828.75263</v>
      </c>
      <c r="M55" s="27">
        <v>643305</v>
      </c>
      <c r="N55" s="27">
        <v>889989</v>
      </c>
      <c r="O55" s="27">
        <v>862179</v>
      </c>
      <c r="P55" s="27">
        <v>632982</v>
      </c>
      <c r="Q55" s="27">
        <v>632982</v>
      </c>
      <c r="R55" s="27">
        <v>527381</v>
      </c>
      <c r="S55" s="27">
        <v>660227</v>
      </c>
      <c r="T55" s="27">
        <v>2159795</v>
      </c>
      <c r="U55" s="27">
        <v>659803</v>
      </c>
      <c r="V55" s="27">
        <v>608811</v>
      </c>
      <c r="W55" s="27">
        <v>674298</v>
      </c>
      <c r="X55" s="27">
        <v>679832</v>
      </c>
      <c r="Y55" s="27">
        <v>769524</v>
      </c>
    </row>
    <row r="56" spans="1:25" x14ac:dyDescent="0.2">
      <c r="A56" s="25" t="s">
        <v>99</v>
      </c>
      <c r="B56" s="26" t="s">
        <v>100</v>
      </c>
      <c r="C56" s="26" t="s">
        <v>8</v>
      </c>
      <c r="D56" s="27">
        <v>711313</v>
      </c>
      <c r="E56" s="27">
        <v>752723</v>
      </c>
      <c r="F56" s="27">
        <v>727089</v>
      </c>
      <c r="G56" s="27">
        <v>740606</v>
      </c>
      <c r="H56" s="27">
        <v>609852</v>
      </c>
      <c r="I56" s="27">
        <v>513035</v>
      </c>
      <c r="J56" s="27">
        <v>1088105.6439479999</v>
      </c>
      <c r="K56" s="27">
        <v>1098246.7904400001</v>
      </c>
      <c r="L56" s="27">
        <v>1022883.012469</v>
      </c>
      <c r="M56" s="27">
        <v>1062383</v>
      </c>
      <c r="N56" s="27">
        <v>1136213</v>
      </c>
      <c r="O56" s="27">
        <v>927300</v>
      </c>
      <c r="P56" s="27">
        <v>663562</v>
      </c>
      <c r="Q56" s="27">
        <v>663562</v>
      </c>
      <c r="R56" s="27">
        <v>306656</v>
      </c>
      <c r="S56" s="27">
        <v>306656</v>
      </c>
      <c r="T56" s="27">
        <v>149656</v>
      </c>
      <c r="U56" s="27">
        <v>139172</v>
      </c>
      <c r="V56" s="27">
        <v>133483</v>
      </c>
      <c r="W56" s="27">
        <v>486441</v>
      </c>
      <c r="X56" s="27">
        <v>485006</v>
      </c>
      <c r="Y56" s="27">
        <v>542572</v>
      </c>
    </row>
    <row r="57" spans="1:25" x14ac:dyDescent="0.2">
      <c r="A57" s="25" t="s">
        <v>101</v>
      </c>
      <c r="B57" s="26" t="s">
        <v>102</v>
      </c>
      <c r="C57" s="26" t="s">
        <v>24</v>
      </c>
      <c r="D57" s="27">
        <v>1103964</v>
      </c>
      <c r="E57" s="27">
        <v>992956</v>
      </c>
      <c r="F57" s="27">
        <v>897965</v>
      </c>
      <c r="G57" s="27">
        <v>882800</v>
      </c>
      <c r="H57" s="27">
        <v>648044.2804676299</v>
      </c>
      <c r="I57" s="27">
        <v>454029</v>
      </c>
      <c r="J57" s="27">
        <v>1109923.4542970001</v>
      </c>
      <c r="K57" s="27">
        <v>1129951.234105</v>
      </c>
      <c r="L57" s="27">
        <v>1092424.372129</v>
      </c>
      <c r="M57" s="27">
        <v>888217</v>
      </c>
      <c r="N57" s="27">
        <v>1002502</v>
      </c>
      <c r="O57" s="27">
        <v>806118</v>
      </c>
      <c r="P57" s="27">
        <v>729739</v>
      </c>
      <c r="Q57" s="27">
        <v>729739</v>
      </c>
      <c r="R57" s="27">
        <v>543876</v>
      </c>
      <c r="S57" s="27">
        <v>543876</v>
      </c>
      <c r="T57" s="27">
        <v>436927</v>
      </c>
      <c r="U57" s="27">
        <v>444364</v>
      </c>
      <c r="V57" s="27">
        <v>436797</v>
      </c>
      <c r="W57" s="27">
        <v>790159</v>
      </c>
      <c r="X57" s="27">
        <v>776536</v>
      </c>
      <c r="Y57" s="27">
        <v>862941</v>
      </c>
    </row>
    <row r="58" spans="1:25" x14ac:dyDescent="0.2">
      <c r="A58" s="25" t="s">
        <v>103</v>
      </c>
      <c r="B58" s="26" t="s">
        <v>104</v>
      </c>
      <c r="C58" s="26" t="s">
        <v>78</v>
      </c>
      <c r="D58" s="27">
        <v>1208308</v>
      </c>
      <c r="E58" s="27">
        <v>1382099</v>
      </c>
      <c r="F58" s="27">
        <v>1385404</v>
      </c>
      <c r="G58" s="27">
        <v>1457300</v>
      </c>
      <c r="H58" s="27">
        <v>1207868.506169965</v>
      </c>
      <c r="I58" s="27">
        <v>999872</v>
      </c>
      <c r="J58" s="27">
        <v>1090934.274061</v>
      </c>
      <c r="K58" s="27">
        <v>1085735.6590419998</v>
      </c>
      <c r="L58" s="27">
        <v>1063278.524493</v>
      </c>
      <c r="M58" s="27">
        <v>836654</v>
      </c>
      <c r="N58" s="27">
        <v>979352</v>
      </c>
      <c r="O58" s="27">
        <v>778495</v>
      </c>
      <c r="P58" s="27">
        <v>778495</v>
      </c>
      <c r="Q58" s="27">
        <v>778495</v>
      </c>
      <c r="R58" s="27">
        <v>778393</v>
      </c>
      <c r="S58" s="27">
        <v>959560</v>
      </c>
      <c r="T58" s="27">
        <v>906052</v>
      </c>
      <c r="U58" s="27">
        <v>931835</v>
      </c>
      <c r="V58" s="27">
        <v>1003310</v>
      </c>
      <c r="W58" s="27">
        <v>1097905</v>
      </c>
      <c r="X58" s="27">
        <v>1052465</v>
      </c>
      <c r="Y58" s="27">
        <v>1187119</v>
      </c>
    </row>
    <row r="59" spans="1:25" x14ac:dyDescent="0.2">
      <c r="A59" s="25" t="s">
        <v>105</v>
      </c>
      <c r="B59" s="26" t="s">
        <v>106</v>
      </c>
      <c r="C59" s="26" t="s">
        <v>35</v>
      </c>
      <c r="D59" s="27">
        <v>1292809</v>
      </c>
      <c r="E59" s="27">
        <v>1393556</v>
      </c>
      <c r="F59" s="27">
        <v>1366758</v>
      </c>
      <c r="G59" s="27">
        <v>1449850</v>
      </c>
      <c r="H59" s="27">
        <v>1191669.7955545266</v>
      </c>
      <c r="I59" s="27">
        <v>912363</v>
      </c>
      <c r="J59" s="27">
        <v>1263466.59351</v>
      </c>
      <c r="K59" s="27">
        <v>1286206.223518</v>
      </c>
      <c r="L59" s="27">
        <v>1300262.2374530002</v>
      </c>
      <c r="M59" s="27">
        <v>1044692</v>
      </c>
      <c r="N59" s="27">
        <v>1281642</v>
      </c>
      <c r="O59" s="27">
        <v>1214150</v>
      </c>
      <c r="P59" s="27">
        <v>1214150</v>
      </c>
      <c r="Q59" s="27">
        <v>1214150</v>
      </c>
      <c r="R59" s="27">
        <v>1138396</v>
      </c>
      <c r="S59" s="27">
        <v>1483572</v>
      </c>
      <c r="T59" s="27">
        <v>1526109</v>
      </c>
      <c r="U59" s="27">
        <v>1574035</v>
      </c>
      <c r="V59" s="27">
        <v>1585043</v>
      </c>
      <c r="W59" s="27">
        <v>1679723</v>
      </c>
      <c r="X59" s="27">
        <v>1722888</v>
      </c>
      <c r="Y59" s="27">
        <v>1872935</v>
      </c>
    </row>
    <row r="60" spans="1:25" x14ac:dyDescent="0.2">
      <c r="A60" s="25" t="s">
        <v>107</v>
      </c>
      <c r="B60" s="26" t="s">
        <v>108</v>
      </c>
      <c r="C60" s="26" t="s">
        <v>17</v>
      </c>
      <c r="D60" s="27">
        <v>1989900</v>
      </c>
      <c r="E60" s="27">
        <v>1964960</v>
      </c>
      <c r="F60" s="27">
        <v>1932159</v>
      </c>
      <c r="G60" s="27">
        <v>1979008</v>
      </c>
      <c r="H60" s="27">
        <v>1618896.4522681111</v>
      </c>
      <c r="I60" s="27">
        <v>1305406</v>
      </c>
      <c r="J60" s="27">
        <v>1534354.5531040002</v>
      </c>
      <c r="K60" s="27">
        <v>1521199.3699349998</v>
      </c>
      <c r="L60" s="27">
        <v>1496619.4437290002</v>
      </c>
      <c r="M60" s="27">
        <v>1218835</v>
      </c>
      <c r="N60" s="27">
        <v>1472320</v>
      </c>
      <c r="O60" s="27">
        <v>1330083</v>
      </c>
      <c r="P60" s="27">
        <v>1330083</v>
      </c>
      <c r="Q60" s="27">
        <v>1330083</v>
      </c>
      <c r="R60" s="27">
        <v>1314718</v>
      </c>
      <c r="S60" s="27">
        <v>1611016</v>
      </c>
      <c r="T60" s="27">
        <v>1619230</v>
      </c>
      <c r="U60" s="27">
        <v>1702114</v>
      </c>
      <c r="V60" s="27">
        <v>1688488</v>
      </c>
      <c r="W60" s="27">
        <v>1814911</v>
      </c>
      <c r="X60" s="27">
        <v>1824378</v>
      </c>
      <c r="Y60" s="27">
        <v>2053624</v>
      </c>
    </row>
    <row r="61" spans="1:25" x14ac:dyDescent="0.2">
      <c r="A61" s="25" t="s">
        <v>109</v>
      </c>
      <c r="B61" s="26" t="s">
        <v>110</v>
      </c>
      <c r="C61" s="26" t="s">
        <v>29</v>
      </c>
      <c r="D61" s="27">
        <v>2245699</v>
      </c>
      <c r="E61" s="27">
        <v>2465337</v>
      </c>
      <c r="F61" s="27">
        <v>2415434</v>
      </c>
      <c r="G61" s="27">
        <v>2189621</v>
      </c>
      <c r="H61" s="27">
        <v>1904023.774355025</v>
      </c>
      <c r="I61" s="27">
        <v>1145617</v>
      </c>
      <c r="J61" s="27">
        <v>2218338.6266640001</v>
      </c>
      <c r="K61" s="27">
        <v>2261699.5685040001</v>
      </c>
      <c r="L61" s="27">
        <v>2325498.757396</v>
      </c>
      <c r="M61" s="27">
        <v>2155033</v>
      </c>
      <c r="N61" s="27">
        <v>2433889</v>
      </c>
      <c r="O61" s="27">
        <v>2174940</v>
      </c>
      <c r="P61" s="27">
        <v>2027705</v>
      </c>
      <c r="Q61" s="27">
        <v>2027705</v>
      </c>
      <c r="R61" s="27">
        <v>1623967</v>
      </c>
      <c r="S61" s="27">
        <v>1932786</v>
      </c>
      <c r="T61" s="27">
        <v>1609374</v>
      </c>
      <c r="U61" s="27">
        <v>1828272</v>
      </c>
      <c r="V61" s="27">
        <v>2014503</v>
      </c>
      <c r="W61" s="27">
        <v>2170801</v>
      </c>
      <c r="X61" s="27">
        <v>2180981</v>
      </c>
      <c r="Y61" s="27">
        <v>2559775</v>
      </c>
    </row>
    <row r="62" spans="1:25" x14ac:dyDescent="0.2">
      <c r="A62" s="25" t="s">
        <v>111</v>
      </c>
      <c r="B62" s="26" t="s">
        <v>112</v>
      </c>
      <c r="C62" s="26" t="s">
        <v>26</v>
      </c>
      <c r="D62" s="27">
        <v>819306</v>
      </c>
      <c r="E62" s="27">
        <v>866468</v>
      </c>
      <c r="F62" s="27">
        <v>849331</v>
      </c>
      <c r="G62" s="27">
        <v>851343</v>
      </c>
      <c r="H62" s="27">
        <v>711062.59618484683</v>
      </c>
      <c r="I62" s="27">
        <v>599019</v>
      </c>
      <c r="J62" s="27">
        <v>791729.03310999996</v>
      </c>
      <c r="K62" s="27">
        <v>797906.87916000001</v>
      </c>
      <c r="L62" s="27">
        <v>664309.80507900007</v>
      </c>
      <c r="M62" s="27">
        <v>438585</v>
      </c>
      <c r="N62" s="27">
        <v>399267</v>
      </c>
      <c r="O62" s="27">
        <v>99461</v>
      </c>
      <c r="P62" s="27">
        <v>99461</v>
      </c>
      <c r="Q62" s="27">
        <v>99461</v>
      </c>
      <c r="R62" s="27">
        <v>127122</v>
      </c>
      <c r="S62" s="27">
        <v>151675</v>
      </c>
      <c r="T62" s="27">
        <v>152276</v>
      </c>
      <c r="U62" s="27">
        <v>150120</v>
      </c>
      <c r="V62" s="27">
        <v>149895</v>
      </c>
      <c r="W62" s="27">
        <v>502874</v>
      </c>
      <c r="X62" s="27">
        <v>506045</v>
      </c>
      <c r="Y62" s="27">
        <v>556641</v>
      </c>
    </row>
    <row r="63" spans="1:25" x14ac:dyDescent="0.2">
      <c r="A63" s="25" t="s">
        <v>113</v>
      </c>
      <c r="B63" s="26" t="s">
        <v>114</v>
      </c>
      <c r="C63" s="26" t="s">
        <v>24</v>
      </c>
      <c r="D63" s="27">
        <v>1702669</v>
      </c>
      <c r="E63" s="27">
        <v>1537199</v>
      </c>
      <c r="F63" s="27">
        <v>1435680</v>
      </c>
      <c r="G63" s="27">
        <v>1475344</v>
      </c>
      <c r="H63" s="27">
        <v>1145703.6524149596</v>
      </c>
      <c r="I63" s="27">
        <v>868275</v>
      </c>
      <c r="J63" s="27">
        <v>1361537.731164</v>
      </c>
      <c r="K63" s="27">
        <v>1418930.8572260002</v>
      </c>
      <c r="L63" s="27">
        <v>1431860.163715</v>
      </c>
      <c r="M63" s="27">
        <v>1323553</v>
      </c>
      <c r="N63" s="27">
        <v>1561500</v>
      </c>
      <c r="O63" s="27">
        <v>1423781</v>
      </c>
      <c r="P63" s="27">
        <v>1423781</v>
      </c>
      <c r="Q63" s="27">
        <v>1423781</v>
      </c>
      <c r="R63" s="27">
        <v>1091535</v>
      </c>
      <c r="S63" s="27">
        <v>1336802</v>
      </c>
      <c r="T63" s="27">
        <v>1244495</v>
      </c>
      <c r="U63" s="27">
        <v>1248546</v>
      </c>
      <c r="V63" s="27">
        <v>1398541</v>
      </c>
      <c r="W63" s="27">
        <v>1534905</v>
      </c>
      <c r="X63" s="27">
        <v>1528687</v>
      </c>
      <c r="Y63" s="27">
        <v>1767853</v>
      </c>
    </row>
    <row r="64" spans="1:25" x14ac:dyDescent="0.2">
      <c r="A64" s="25" t="s">
        <v>115</v>
      </c>
      <c r="B64" s="26" t="s">
        <v>116</v>
      </c>
      <c r="C64" s="26" t="s">
        <v>26</v>
      </c>
      <c r="D64" s="27">
        <v>1173957</v>
      </c>
      <c r="E64" s="27">
        <v>1186378</v>
      </c>
      <c r="F64" s="27">
        <v>1134987</v>
      </c>
      <c r="G64" s="27">
        <v>1141507</v>
      </c>
      <c r="H64" s="27">
        <v>903697.12734601332</v>
      </c>
      <c r="I64" s="27">
        <v>713023</v>
      </c>
      <c r="J64" s="27">
        <v>1082425.6517420001</v>
      </c>
      <c r="K64" s="27">
        <v>1090818.22539</v>
      </c>
      <c r="L64" s="27">
        <v>1113594.1304600001</v>
      </c>
      <c r="M64" s="27">
        <v>963426</v>
      </c>
      <c r="N64" s="27">
        <v>1105110</v>
      </c>
      <c r="O64" s="27">
        <v>851149</v>
      </c>
      <c r="P64" s="27">
        <v>801981</v>
      </c>
      <c r="Q64" s="27">
        <v>801981</v>
      </c>
      <c r="R64" s="27">
        <v>554550</v>
      </c>
      <c r="S64" s="27">
        <v>609468</v>
      </c>
      <c r="T64" s="27">
        <v>376088</v>
      </c>
      <c r="U64" s="27">
        <v>382429</v>
      </c>
      <c r="V64" s="27">
        <v>656552</v>
      </c>
      <c r="W64" s="27">
        <v>754958</v>
      </c>
      <c r="X64" s="27">
        <v>734290</v>
      </c>
      <c r="Y64" s="27">
        <v>798539</v>
      </c>
    </row>
    <row r="65" spans="1:25" x14ac:dyDescent="0.2">
      <c r="A65" s="25" t="s">
        <v>117</v>
      </c>
      <c r="B65" s="26" t="s">
        <v>118</v>
      </c>
      <c r="C65" s="26" t="s">
        <v>8</v>
      </c>
      <c r="D65" s="27">
        <v>670653</v>
      </c>
      <c r="E65" s="27">
        <v>689921</v>
      </c>
      <c r="F65" s="27">
        <v>653429</v>
      </c>
      <c r="G65" s="27">
        <v>652484</v>
      </c>
      <c r="H65" s="27">
        <v>540292.38405315613</v>
      </c>
      <c r="I65" s="27">
        <v>452743</v>
      </c>
      <c r="J65" s="27">
        <v>855055.28957699996</v>
      </c>
      <c r="K65" s="27">
        <v>809357.40406099998</v>
      </c>
      <c r="L65" s="27">
        <v>781920.85189599998</v>
      </c>
      <c r="M65" s="27">
        <v>735203</v>
      </c>
      <c r="N65" s="27">
        <v>834120</v>
      </c>
      <c r="O65" s="27">
        <v>545772</v>
      </c>
      <c r="P65" s="27">
        <v>263924</v>
      </c>
      <c r="Q65" s="27">
        <v>263924</v>
      </c>
      <c r="R65" s="27">
        <v>149708</v>
      </c>
      <c r="S65" s="27">
        <v>149708</v>
      </c>
      <c r="T65" s="27">
        <v>128591</v>
      </c>
      <c r="U65" s="27">
        <v>128908</v>
      </c>
      <c r="V65" s="27">
        <v>126711</v>
      </c>
      <c r="W65" s="27">
        <v>479661</v>
      </c>
      <c r="X65" s="27">
        <v>477761</v>
      </c>
      <c r="Y65" s="27">
        <v>520769</v>
      </c>
    </row>
    <row r="66" spans="1:25" x14ac:dyDescent="0.2">
      <c r="A66" s="25" t="s">
        <v>119</v>
      </c>
      <c r="B66" s="26" t="s">
        <v>120</v>
      </c>
      <c r="C66" s="26" t="s">
        <v>29</v>
      </c>
      <c r="D66" s="27">
        <v>6670434</v>
      </c>
      <c r="E66" s="27">
        <v>7370546</v>
      </c>
      <c r="F66" s="27">
        <v>7558597</v>
      </c>
      <c r="G66" s="27">
        <v>7184543</v>
      </c>
      <c r="H66" s="27">
        <v>5875404.7388039408</v>
      </c>
      <c r="I66" s="27">
        <v>2837855</v>
      </c>
      <c r="J66" s="27">
        <v>5602653.9110710006</v>
      </c>
      <c r="K66" s="27">
        <v>5670143.0097470004</v>
      </c>
      <c r="L66" s="27">
        <v>5931391.1389199998</v>
      </c>
      <c r="M66" s="27">
        <v>5085645</v>
      </c>
      <c r="N66" s="27">
        <v>6143499</v>
      </c>
      <c r="O66" s="27">
        <v>5367987</v>
      </c>
      <c r="P66" s="27">
        <v>5367987</v>
      </c>
      <c r="Q66" s="27">
        <v>5367987</v>
      </c>
      <c r="R66" s="27">
        <v>5199545</v>
      </c>
      <c r="S66" s="27">
        <v>6480808</v>
      </c>
      <c r="T66" s="27">
        <v>6507735</v>
      </c>
      <c r="U66" s="27">
        <v>6643512</v>
      </c>
      <c r="V66" s="27">
        <v>6494337</v>
      </c>
      <c r="W66" s="27">
        <v>7111017</v>
      </c>
      <c r="X66" s="27">
        <v>7007086</v>
      </c>
      <c r="Y66" s="27">
        <v>7739033</v>
      </c>
    </row>
    <row r="67" spans="1:25" x14ac:dyDescent="0.2">
      <c r="A67" s="25" t="s">
        <v>121</v>
      </c>
      <c r="B67" s="26" t="s">
        <v>122</v>
      </c>
      <c r="C67" s="26" t="s">
        <v>14</v>
      </c>
      <c r="D67" s="27">
        <v>3131558</v>
      </c>
      <c r="E67" s="27">
        <v>3264514</v>
      </c>
      <c r="F67" s="27">
        <v>3213758</v>
      </c>
      <c r="G67" s="27">
        <v>3353994</v>
      </c>
      <c r="H67" s="27">
        <v>2734445.4351374004</v>
      </c>
      <c r="I67" s="27">
        <v>2239201</v>
      </c>
      <c r="J67" s="27">
        <v>2630363.2170200003</v>
      </c>
      <c r="K67" s="27">
        <v>2549709.0978319999</v>
      </c>
      <c r="L67" s="27">
        <v>2349356.78914</v>
      </c>
      <c r="M67" s="27">
        <v>1627806</v>
      </c>
      <c r="N67" s="27">
        <v>1838882</v>
      </c>
      <c r="O67" s="27">
        <v>1255124</v>
      </c>
      <c r="P67" s="27">
        <v>1255124</v>
      </c>
      <c r="Q67" s="27">
        <v>1255124</v>
      </c>
      <c r="R67" s="27">
        <v>1635042</v>
      </c>
      <c r="S67" s="27">
        <v>2084096</v>
      </c>
      <c r="T67" s="27">
        <v>2022467</v>
      </c>
      <c r="U67" s="27">
        <v>1897307</v>
      </c>
      <c r="V67" s="27">
        <v>1829365</v>
      </c>
      <c r="W67" s="27">
        <v>2092576</v>
      </c>
      <c r="X67" s="27">
        <v>2038656</v>
      </c>
      <c r="Y67" s="27">
        <v>2297595</v>
      </c>
    </row>
    <row r="68" spans="1:25" x14ac:dyDescent="0.2">
      <c r="A68" s="25" t="s">
        <v>123</v>
      </c>
      <c r="B68" s="26" t="s">
        <v>124</v>
      </c>
      <c r="C68" s="26" t="s">
        <v>8</v>
      </c>
      <c r="D68" s="27">
        <v>766619</v>
      </c>
      <c r="E68" s="27">
        <v>748435</v>
      </c>
      <c r="F68" s="27">
        <v>711206</v>
      </c>
      <c r="G68" s="27">
        <v>711116</v>
      </c>
      <c r="H68" s="27">
        <v>547295.89592760173</v>
      </c>
      <c r="I68" s="27">
        <v>419039</v>
      </c>
      <c r="J68" s="27">
        <v>791041.82372300001</v>
      </c>
      <c r="K68" s="27">
        <v>810540.19411400007</v>
      </c>
      <c r="L68" s="27">
        <v>850812.81482700002</v>
      </c>
      <c r="M68" s="27">
        <v>778730</v>
      </c>
      <c r="N68" s="27">
        <v>902357</v>
      </c>
      <c r="O68" s="27">
        <v>820412</v>
      </c>
      <c r="P68" s="27">
        <v>820412</v>
      </c>
      <c r="Q68" s="27">
        <v>820412</v>
      </c>
      <c r="R68" s="27">
        <v>614925</v>
      </c>
      <c r="S68" s="27">
        <v>726469</v>
      </c>
      <c r="T68" s="27">
        <v>718691</v>
      </c>
      <c r="U68" s="27">
        <v>702364</v>
      </c>
      <c r="V68" s="27">
        <v>655524</v>
      </c>
      <c r="W68" s="27">
        <v>712923</v>
      </c>
      <c r="X68" s="27">
        <v>735207</v>
      </c>
      <c r="Y68" s="27">
        <v>831986</v>
      </c>
    </row>
    <row r="69" spans="1:25" x14ac:dyDescent="0.2">
      <c r="A69" s="25" t="s">
        <v>125</v>
      </c>
      <c r="B69" s="26" t="s">
        <v>126</v>
      </c>
      <c r="C69" s="26" t="s">
        <v>35</v>
      </c>
      <c r="D69" s="27">
        <v>1325877</v>
      </c>
      <c r="E69" s="27">
        <v>1503737</v>
      </c>
      <c r="F69" s="27">
        <v>1535076</v>
      </c>
      <c r="G69" s="27">
        <v>1641483</v>
      </c>
      <c r="H69" s="27">
        <v>1335083.9726330617</v>
      </c>
      <c r="I69" s="27">
        <v>738394</v>
      </c>
      <c r="J69" s="27">
        <v>1354007.4254759999</v>
      </c>
      <c r="K69" s="27">
        <v>1359433.482575</v>
      </c>
      <c r="L69" s="27">
        <v>1370492.4282479999</v>
      </c>
      <c r="M69" s="27">
        <v>1037202</v>
      </c>
      <c r="N69" s="27">
        <v>1337525</v>
      </c>
      <c r="O69" s="27">
        <v>1199083</v>
      </c>
      <c r="P69" s="27">
        <v>1199083</v>
      </c>
      <c r="Q69" s="27">
        <v>1199083</v>
      </c>
      <c r="R69" s="27">
        <v>1297041</v>
      </c>
      <c r="S69" s="27">
        <v>1669513</v>
      </c>
      <c r="T69" s="27">
        <v>1714530</v>
      </c>
      <c r="U69" s="27">
        <v>1785537</v>
      </c>
      <c r="V69" s="27">
        <v>1798282</v>
      </c>
      <c r="W69" s="27">
        <v>1909048</v>
      </c>
      <c r="X69" s="27">
        <v>1870799</v>
      </c>
      <c r="Y69" s="27">
        <v>2090562</v>
      </c>
    </row>
    <row r="70" spans="1:25" x14ac:dyDescent="0.2">
      <c r="A70" s="25" t="s">
        <v>127</v>
      </c>
      <c r="B70" s="26" t="s">
        <v>128</v>
      </c>
      <c r="C70" s="26" t="s">
        <v>26</v>
      </c>
      <c r="D70" s="27">
        <v>742391</v>
      </c>
      <c r="E70" s="27">
        <v>827535</v>
      </c>
      <c r="F70" s="27">
        <v>801231</v>
      </c>
      <c r="G70" s="27">
        <v>799223</v>
      </c>
      <c r="H70" s="27">
        <v>649755.12754976656</v>
      </c>
      <c r="I70" s="27">
        <v>531570</v>
      </c>
      <c r="J70" s="27">
        <v>1140470.761248</v>
      </c>
      <c r="K70" s="27">
        <v>1154215.8877960001</v>
      </c>
      <c r="L70" s="27">
        <v>1174538.6414910001</v>
      </c>
      <c r="M70" s="27">
        <v>1071012</v>
      </c>
      <c r="N70" s="27">
        <v>1170486</v>
      </c>
      <c r="O70" s="27">
        <v>963130</v>
      </c>
      <c r="P70" s="27">
        <v>691843</v>
      </c>
      <c r="Q70" s="27">
        <v>691843</v>
      </c>
      <c r="R70" s="27">
        <v>471158</v>
      </c>
      <c r="S70" s="27">
        <v>471158</v>
      </c>
      <c r="T70" s="27">
        <v>174231</v>
      </c>
      <c r="U70" s="27">
        <v>171218</v>
      </c>
      <c r="V70" s="27">
        <v>175347</v>
      </c>
      <c r="W70" s="27">
        <v>528361</v>
      </c>
      <c r="X70" s="27">
        <v>523469</v>
      </c>
      <c r="Y70" s="27">
        <v>574878</v>
      </c>
    </row>
    <row r="71" spans="1:25" x14ac:dyDescent="0.2">
      <c r="A71" s="25" t="s">
        <v>129</v>
      </c>
      <c r="B71" s="26" t="s">
        <v>130</v>
      </c>
      <c r="C71" s="26" t="s">
        <v>8</v>
      </c>
      <c r="D71" s="27">
        <v>1783074</v>
      </c>
      <c r="E71" s="27">
        <v>1963694</v>
      </c>
      <c r="F71" s="27">
        <v>1925303</v>
      </c>
      <c r="G71" s="27">
        <v>1938119</v>
      </c>
      <c r="H71" s="27">
        <v>1486974.1376967689</v>
      </c>
      <c r="I71" s="27">
        <v>1136547</v>
      </c>
      <c r="J71" s="27">
        <v>1831426.0290290001</v>
      </c>
      <c r="K71" s="27">
        <v>1837773.59032</v>
      </c>
      <c r="L71" s="27">
        <v>1825838.879984</v>
      </c>
      <c r="M71" s="27">
        <v>1509677</v>
      </c>
      <c r="N71" s="27">
        <v>1728314</v>
      </c>
      <c r="O71" s="27">
        <v>1446581</v>
      </c>
      <c r="P71" s="27">
        <v>1417670</v>
      </c>
      <c r="Q71" s="27">
        <v>1417670</v>
      </c>
      <c r="R71" s="27">
        <v>1119689</v>
      </c>
      <c r="S71" s="27">
        <v>1260224</v>
      </c>
      <c r="T71" s="27">
        <v>1106263</v>
      </c>
      <c r="U71" s="27">
        <v>843587</v>
      </c>
      <c r="V71" s="27">
        <v>843196</v>
      </c>
      <c r="W71" s="27">
        <v>991760</v>
      </c>
      <c r="X71" s="27">
        <v>1096702</v>
      </c>
      <c r="Y71" s="27">
        <v>1231720</v>
      </c>
    </row>
    <row r="72" spans="1:25" x14ac:dyDescent="0.2">
      <c r="A72" s="25" t="s">
        <v>131</v>
      </c>
      <c r="B72" s="26" t="s">
        <v>132</v>
      </c>
      <c r="C72" s="26" t="s">
        <v>14</v>
      </c>
      <c r="D72" s="27">
        <v>762460</v>
      </c>
      <c r="E72" s="27">
        <v>895831</v>
      </c>
      <c r="F72" s="27">
        <v>890679</v>
      </c>
      <c r="G72" s="27">
        <v>918086</v>
      </c>
      <c r="H72" s="27">
        <v>770922.01307334367</v>
      </c>
      <c r="I72" s="27">
        <v>648619</v>
      </c>
      <c r="J72" s="27">
        <v>788127.63910999999</v>
      </c>
      <c r="K72" s="27">
        <v>676017.84895600006</v>
      </c>
      <c r="L72" s="27">
        <v>590792.11051000003</v>
      </c>
      <c r="M72" s="27">
        <v>434927</v>
      </c>
      <c r="N72" s="27">
        <v>467668</v>
      </c>
      <c r="O72" s="27">
        <v>327095</v>
      </c>
      <c r="P72" s="27">
        <v>327095</v>
      </c>
      <c r="Q72" s="27">
        <v>327095</v>
      </c>
      <c r="R72" s="27">
        <v>392646</v>
      </c>
      <c r="S72" s="27">
        <v>395059</v>
      </c>
      <c r="T72" s="27">
        <v>220446</v>
      </c>
      <c r="U72" s="27">
        <v>215448</v>
      </c>
      <c r="V72" s="27">
        <v>228699</v>
      </c>
      <c r="W72" s="27">
        <v>573358</v>
      </c>
      <c r="X72" s="27">
        <v>566219</v>
      </c>
      <c r="Y72" s="27">
        <v>622373</v>
      </c>
    </row>
    <row r="73" spans="1:25" x14ac:dyDescent="0.2">
      <c r="A73" s="25" t="s">
        <v>133</v>
      </c>
      <c r="B73" s="26" t="s">
        <v>134</v>
      </c>
      <c r="C73" s="26" t="s">
        <v>12</v>
      </c>
      <c r="D73" s="27">
        <v>16562419</v>
      </c>
      <c r="E73" s="27">
        <v>21810038</v>
      </c>
      <c r="F73" s="27">
        <v>22109383</v>
      </c>
      <c r="G73" s="27">
        <v>21364620</v>
      </c>
      <c r="H73" s="27">
        <v>11016899.597790655</v>
      </c>
      <c r="I73" s="27">
        <v>4066038</v>
      </c>
      <c r="J73" s="27">
        <v>16551405.56959</v>
      </c>
      <c r="K73" s="27">
        <v>16449520.453304</v>
      </c>
      <c r="L73" s="27">
        <v>16509154.804806</v>
      </c>
      <c r="M73" s="27">
        <v>12279255</v>
      </c>
      <c r="N73" s="27">
        <v>15058367</v>
      </c>
      <c r="O73" s="27">
        <v>12440432</v>
      </c>
      <c r="P73" s="27">
        <v>12440432</v>
      </c>
      <c r="Q73" s="27">
        <v>12440432</v>
      </c>
      <c r="R73" s="27">
        <v>12936831</v>
      </c>
      <c r="S73" s="27">
        <v>16415954</v>
      </c>
      <c r="T73" s="27">
        <v>16933285</v>
      </c>
      <c r="U73" s="27">
        <v>17098115</v>
      </c>
      <c r="V73" s="27">
        <v>16941175</v>
      </c>
      <c r="W73" s="27">
        <v>17476864</v>
      </c>
      <c r="X73" s="27">
        <v>17603656</v>
      </c>
      <c r="Y73" s="27">
        <v>19755468</v>
      </c>
    </row>
    <row r="74" spans="1:25" x14ac:dyDescent="0.2">
      <c r="A74" s="25" t="s">
        <v>135</v>
      </c>
      <c r="B74" s="26" t="s">
        <v>136</v>
      </c>
      <c r="C74" s="26" t="s">
        <v>8</v>
      </c>
      <c r="D74" s="27">
        <v>384604</v>
      </c>
      <c r="E74" s="27">
        <v>376850</v>
      </c>
      <c r="F74" s="27">
        <v>365936</v>
      </c>
      <c r="G74" s="27">
        <v>364821</v>
      </c>
      <c r="H74" s="27">
        <v>527735.93514765496</v>
      </c>
      <c r="I74" s="27">
        <v>478817</v>
      </c>
      <c r="J74" s="27">
        <v>550636.494817</v>
      </c>
      <c r="K74" s="27">
        <v>539355.87106300006</v>
      </c>
      <c r="L74" s="27">
        <v>556196.57407199999</v>
      </c>
      <c r="M74" s="27">
        <v>584438</v>
      </c>
      <c r="N74" s="27">
        <v>646352</v>
      </c>
      <c r="O74" s="27">
        <v>628294</v>
      </c>
      <c r="P74" s="27">
        <v>488528</v>
      </c>
      <c r="Q74" s="27">
        <v>488528</v>
      </c>
      <c r="R74" s="27">
        <v>321577</v>
      </c>
      <c r="S74" s="27">
        <v>330094</v>
      </c>
      <c r="T74" s="27">
        <v>280242</v>
      </c>
      <c r="U74" s="27">
        <v>194363</v>
      </c>
      <c r="V74" s="27">
        <v>138854</v>
      </c>
      <c r="W74" s="27">
        <v>418247</v>
      </c>
      <c r="X74" s="27">
        <v>419698</v>
      </c>
      <c r="Y74" s="27">
        <v>464602</v>
      </c>
    </row>
    <row r="75" spans="1:25" x14ac:dyDescent="0.2">
      <c r="A75" s="25" t="s">
        <v>137</v>
      </c>
      <c r="B75" s="26" t="s">
        <v>138</v>
      </c>
      <c r="C75" s="26" t="s">
        <v>26</v>
      </c>
      <c r="D75" s="27">
        <v>1212507</v>
      </c>
      <c r="E75" s="27">
        <v>1259320</v>
      </c>
      <c r="F75" s="27">
        <v>1155542</v>
      </c>
      <c r="G75" s="27">
        <v>1165707</v>
      </c>
      <c r="H75" s="27">
        <v>923590.26940365601</v>
      </c>
      <c r="I75" s="27">
        <v>729114</v>
      </c>
      <c r="J75" s="27">
        <v>809010.59532199998</v>
      </c>
      <c r="K75" s="27">
        <v>791597.62973599997</v>
      </c>
      <c r="L75" s="27">
        <v>766855.72185099998</v>
      </c>
      <c r="M75" s="27">
        <v>554527</v>
      </c>
      <c r="N75" s="27">
        <v>668123</v>
      </c>
      <c r="O75" s="27">
        <v>431160</v>
      </c>
      <c r="P75" s="27">
        <v>377525</v>
      </c>
      <c r="Q75" s="27">
        <v>377525</v>
      </c>
      <c r="R75" s="27">
        <v>261222</v>
      </c>
      <c r="S75" s="27">
        <v>295359</v>
      </c>
      <c r="T75" s="27">
        <v>283592</v>
      </c>
      <c r="U75" s="27">
        <v>272910</v>
      </c>
      <c r="V75" s="27">
        <v>273184</v>
      </c>
      <c r="W75" s="27">
        <v>626328</v>
      </c>
      <c r="X75" s="27">
        <v>620982</v>
      </c>
      <c r="Y75" s="27">
        <v>683439</v>
      </c>
    </row>
    <row r="76" spans="1:25" x14ac:dyDescent="0.2">
      <c r="A76" s="25" t="s">
        <v>139</v>
      </c>
      <c r="B76" s="26" t="s">
        <v>140</v>
      </c>
      <c r="C76" s="26" t="s">
        <v>78</v>
      </c>
      <c r="D76" s="27">
        <v>1000765</v>
      </c>
      <c r="E76" s="27">
        <v>1183851</v>
      </c>
      <c r="F76" s="27">
        <v>1108073</v>
      </c>
      <c r="G76" s="27">
        <v>1116040</v>
      </c>
      <c r="H76" s="27">
        <v>856774.40522200917</v>
      </c>
      <c r="I76" s="27">
        <v>644936</v>
      </c>
      <c r="J76" s="27">
        <v>787404.13340799999</v>
      </c>
      <c r="K76" s="27">
        <v>754070.70288</v>
      </c>
      <c r="L76" s="27">
        <v>680914.36550199997</v>
      </c>
      <c r="M76" s="27">
        <v>421683</v>
      </c>
      <c r="N76" s="27">
        <v>530962</v>
      </c>
      <c r="O76" s="27">
        <v>233326</v>
      </c>
      <c r="P76" s="27">
        <v>233326</v>
      </c>
      <c r="Q76" s="27">
        <v>233326</v>
      </c>
      <c r="R76" s="27">
        <v>249292</v>
      </c>
      <c r="S76" s="27">
        <v>298610</v>
      </c>
      <c r="T76" s="27">
        <v>283830</v>
      </c>
      <c r="U76" s="27">
        <v>272803</v>
      </c>
      <c r="V76" s="27">
        <v>272936</v>
      </c>
      <c r="W76" s="27">
        <v>626080</v>
      </c>
      <c r="X76" s="27">
        <v>632089</v>
      </c>
      <c r="Y76" s="27">
        <v>697270</v>
      </c>
    </row>
    <row r="77" spans="1:25" x14ac:dyDescent="0.2">
      <c r="A77" s="25" t="s">
        <v>141</v>
      </c>
      <c r="B77" s="26" t="s">
        <v>142</v>
      </c>
      <c r="C77" s="26" t="s">
        <v>29</v>
      </c>
      <c r="D77" s="27">
        <v>1923899</v>
      </c>
      <c r="E77" s="27">
        <v>2134789</v>
      </c>
      <c r="F77" s="27">
        <v>2164827</v>
      </c>
      <c r="G77" s="27">
        <v>2092682</v>
      </c>
      <c r="H77" s="27">
        <v>1710927.394112664</v>
      </c>
      <c r="I77" s="27">
        <v>1021815</v>
      </c>
      <c r="J77" s="27">
        <v>2590917.1942039998</v>
      </c>
      <c r="K77" s="27">
        <v>2627395.767025</v>
      </c>
      <c r="L77" s="27">
        <v>2580306.0415129997</v>
      </c>
      <c r="M77" s="27">
        <v>2315048</v>
      </c>
      <c r="N77" s="27">
        <v>2709000</v>
      </c>
      <c r="O77" s="27">
        <v>2787080</v>
      </c>
      <c r="P77" s="27">
        <v>2787080</v>
      </c>
      <c r="Q77" s="27">
        <v>2787080</v>
      </c>
      <c r="R77" s="27">
        <v>2479588</v>
      </c>
      <c r="S77" s="27">
        <v>3088334</v>
      </c>
      <c r="T77" s="27">
        <v>3144828</v>
      </c>
      <c r="U77" s="27">
        <v>3219438</v>
      </c>
      <c r="V77" s="27">
        <v>3366618</v>
      </c>
      <c r="W77" s="27">
        <v>3613509</v>
      </c>
      <c r="X77" s="27">
        <v>3505468</v>
      </c>
      <c r="Y77" s="27">
        <v>3893265</v>
      </c>
    </row>
    <row r="78" spans="1:25" x14ac:dyDescent="0.2">
      <c r="A78" s="25" t="s">
        <v>143</v>
      </c>
      <c r="B78" s="26" t="s">
        <v>144</v>
      </c>
      <c r="C78" s="26" t="s">
        <v>26</v>
      </c>
      <c r="D78" s="27">
        <v>652117</v>
      </c>
      <c r="E78" s="27">
        <v>678823</v>
      </c>
      <c r="F78" s="27">
        <v>656454</v>
      </c>
      <c r="G78" s="27">
        <v>653340</v>
      </c>
      <c r="H78" s="27">
        <v>548940.7166276346</v>
      </c>
      <c r="I78" s="27">
        <v>460503</v>
      </c>
      <c r="J78" s="27">
        <v>941557.89642899996</v>
      </c>
      <c r="K78" s="27">
        <v>955229.38921599998</v>
      </c>
      <c r="L78" s="27">
        <v>894608.20799699996</v>
      </c>
      <c r="M78" s="27">
        <v>731106</v>
      </c>
      <c r="N78" s="27">
        <v>785795</v>
      </c>
      <c r="O78" s="27">
        <v>356817</v>
      </c>
      <c r="P78" s="27">
        <v>157389</v>
      </c>
      <c r="Q78" s="27">
        <v>157389</v>
      </c>
      <c r="R78" s="27">
        <v>133351</v>
      </c>
      <c r="S78" s="27">
        <v>164945</v>
      </c>
      <c r="T78" s="27">
        <v>164918</v>
      </c>
      <c r="U78" s="27">
        <v>164019</v>
      </c>
      <c r="V78" s="27">
        <v>167650</v>
      </c>
      <c r="W78" s="27">
        <v>520654</v>
      </c>
      <c r="X78" s="27">
        <v>517040</v>
      </c>
      <c r="Y78" s="27">
        <v>562319</v>
      </c>
    </row>
    <row r="79" spans="1:25" x14ac:dyDescent="0.2">
      <c r="A79" s="25" t="s">
        <v>145</v>
      </c>
      <c r="B79" s="26" t="s">
        <v>146</v>
      </c>
      <c r="C79" s="26" t="s">
        <v>8</v>
      </c>
      <c r="D79" s="27">
        <v>728005</v>
      </c>
      <c r="E79" s="27">
        <v>733786</v>
      </c>
      <c r="F79" s="27">
        <v>714900</v>
      </c>
      <c r="G79" s="27">
        <v>720911</v>
      </c>
      <c r="H79" s="27">
        <v>592212.76526655897</v>
      </c>
      <c r="I79" s="27">
        <v>490648</v>
      </c>
      <c r="J79" s="27">
        <v>801468.69223399996</v>
      </c>
      <c r="K79" s="27">
        <v>830589.36143699999</v>
      </c>
      <c r="L79" s="27">
        <v>869403.92443699995</v>
      </c>
      <c r="M79" s="27">
        <v>813550</v>
      </c>
      <c r="N79" s="27">
        <v>940411</v>
      </c>
      <c r="O79" s="27">
        <v>841850</v>
      </c>
      <c r="P79" s="27">
        <v>841850</v>
      </c>
      <c r="Q79" s="27">
        <v>841850</v>
      </c>
      <c r="R79" s="27">
        <v>631019</v>
      </c>
      <c r="S79" s="27">
        <v>775219</v>
      </c>
      <c r="T79" s="27">
        <v>779542</v>
      </c>
      <c r="U79" s="27">
        <v>841442</v>
      </c>
      <c r="V79" s="27">
        <v>835828</v>
      </c>
      <c r="W79" s="27">
        <v>893965</v>
      </c>
      <c r="X79" s="27">
        <v>883705</v>
      </c>
      <c r="Y79" s="27">
        <v>981924</v>
      </c>
    </row>
    <row r="80" spans="1:25" x14ac:dyDescent="0.2">
      <c r="A80" s="25" t="s">
        <v>147</v>
      </c>
      <c r="B80" s="26" t="s">
        <v>148</v>
      </c>
      <c r="C80" s="26" t="s">
        <v>9</v>
      </c>
      <c r="D80" s="27">
        <v>11251372</v>
      </c>
      <c r="E80" s="27">
        <v>13200877</v>
      </c>
      <c r="F80" s="27">
        <v>13382770</v>
      </c>
      <c r="G80" s="27">
        <v>13413610</v>
      </c>
      <c r="H80" s="27">
        <v>10622865.008629976</v>
      </c>
      <c r="I80" s="27">
        <v>4870064</v>
      </c>
      <c r="J80" s="27">
        <v>11475833.159561001</v>
      </c>
      <c r="K80" s="27">
        <v>11500166.405416999</v>
      </c>
      <c r="L80" s="27">
        <v>11566961.970237</v>
      </c>
      <c r="M80" s="27">
        <v>9649847</v>
      </c>
      <c r="N80" s="27">
        <v>11158779</v>
      </c>
      <c r="O80" s="27">
        <v>9808900</v>
      </c>
      <c r="P80" s="27">
        <v>9808900</v>
      </c>
      <c r="Q80" s="27">
        <v>9808900</v>
      </c>
      <c r="R80" s="27">
        <v>8854750</v>
      </c>
      <c r="S80" s="27">
        <v>11018386</v>
      </c>
      <c r="T80" s="27">
        <v>11256000</v>
      </c>
      <c r="U80" s="27">
        <v>11703314</v>
      </c>
      <c r="V80" s="27">
        <v>11508292</v>
      </c>
      <c r="W80" s="27">
        <v>12282151</v>
      </c>
      <c r="X80" s="27">
        <v>12219876</v>
      </c>
      <c r="Y80" s="27">
        <v>13615089</v>
      </c>
    </row>
    <row r="81" spans="1:25" x14ac:dyDescent="0.2">
      <c r="A81" s="25" t="s">
        <v>149</v>
      </c>
      <c r="B81" s="26" t="s">
        <v>150</v>
      </c>
      <c r="C81" s="26" t="s">
        <v>12</v>
      </c>
      <c r="D81" s="27">
        <v>5351413</v>
      </c>
      <c r="E81" s="27">
        <v>5926860</v>
      </c>
      <c r="F81" s="27">
        <v>6283739</v>
      </c>
      <c r="G81" s="27">
        <v>6254636</v>
      </c>
      <c r="H81" s="27">
        <v>5482444.8767105434</v>
      </c>
      <c r="I81" s="27">
        <v>3948758</v>
      </c>
      <c r="J81" s="27">
        <v>3279233.6113149999</v>
      </c>
      <c r="K81" s="27">
        <v>3427852.9016049998</v>
      </c>
      <c r="L81" s="27">
        <v>3428149.4519480001</v>
      </c>
      <c r="M81" s="27">
        <v>2340862</v>
      </c>
      <c r="N81" s="27">
        <v>3034082</v>
      </c>
      <c r="O81" s="27">
        <v>3082002</v>
      </c>
      <c r="P81" s="27">
        <v>3082002</v>
      </c>
      <c r="Q81" s="27">
        <v>3082002</v>
      </c>
      <c r="R81" s="27">
        <v>3749492</v>
      </c>
      <c r="S81" s="27">
        <v>4969557</v>
      </c>
      <c r="T81" s="27">
        <v>5090650</v>
      </c>
      <c r="U81" s="27">
        <v>4884116</v>
      </c>
      <c r="V81" s="27">
        <v>4968361</v>
      </c>
      <c r="W81" s="27">
        <v>5555965</v>
      </c>
      <c r="X81" s="27">
        <v>5429731</v>
      </c>
      <c r="Y81" s="27">
        <v>6029458</v>
      </c>
    </row>
    <row r="82" spans="1:25" x14ac:dyDescent="0.2">
      <c r="A82" s="25" t="s">
        <v>151</v>
      </c>
      <c r="B82" s="26" t="s">
        <v>152</v>
      </c>
      <c r="C82" s="26" t="s">
        <v>18</v>
      </c>
      <c r="D82" s="27">
        <v>1592855</v>
      </c>
      <c r="E82" s="27">
        <v>1851245</v>
      </c>
      <c r="F82" s="27">
        <v>1918791</v>
      </c>
      <c r="G82" s="27">
        <v>1963175</v>
      </c>
      <c r="H82" s="27">
        <v>1240490.2750567629</v>
      </c>
      <c r="I82" s="27">
        <v>0</v>
      </c>
      <c r="J82" s="27">
        <v>2475529.852802</v>
      </c>
      <c r="K82" s="27">
        <v>2717759.2784099998</v>
      </c>
      <c r="L82" s="27">
        <v>2748617.4809280001</v>
      </c>
      <c r="M82" s="27">
        <v>2386863</v>
      </c>
      <c r="N82" s="27">
        <v>2916012</v>
      </c>
      <c r="O82" s="27">
        <v>2618273</v>
      </c>
      <c r="P82" s="27">
        <v>2618273</v>
      </c>
      <c r="Q82" s="27">
        <v>2618273</v>
      </c>
      <c r="R82" s="27">
        <v>2966993</v>
      </c>
      <c r="S82" s="27">
        <v>3752581</v>
      </c>
      <c r="T82" s="27">
        <v>3973539</v>
      </c>
      <c r="U82" s="27">
        <v>4036624</v>
      </c>
      <c r="V82" s="27">
        <v>4024391</v>
      </c>
      <c r="W82" s="27">
        <v>4382013</v>
      </c>
      <c r="X82" s="27">
        <v>4560905</v>
      </c>
      <c r="Y82" s="27">
        <v>4996892</v>
      </c>
    </row>
    <row r="83" spans="1:25" x14ac:dyDescent="0.2">
      <c r="A83" s="25" t="s">
        <v>153</v>
      </c>
      <c r="B83" s="26" t="s">
        <v>154</v>
      </c>
      <c r="C83" s="26" t="s">
        <v>24</v>
      </c>
      <c r="D83" s="27">
        <v>1104759</v>
      </c>
      <c r="E83" s="27">
        <v>1245301</v>
      </c>
      <c r="F83" s="27">
        <v>1193382</v>
      </c>
      <c r="G83" s="27">
        <v>1150594</v>
      </c>
      <c r="H83" s="27">
        <v>930839.15176715178</v>
      </c>
      <c r="I83" s="27">
        <v>531394</v>
      </c>
      <c r="J83" s="27">
        <v>637338.049978</v>
      </c>
      <c r="K83" s="27">
        <v>607091.61566699995</v>
      </c>
      <c r="L83" s="27">
        <v>574873.91442400008</v>
      </c>
      <c r="M83" s="27">
        <v>364316</v>
      </c>
      <c r="N83" s="27">
        <v>534742</v>
      </c>
      <c r="O83" s="27">
        <v>273026</v>
      </c>
      <c r="P83" s="27">
        <v>273026</v>
      </c>
      <c r="Q83" s="27">
        <v>273026</v>
      </c>
      <c r="R83" s="27">
        <v>361661</v>
      </c>
      <c r="S83" s="27">
        <v>365693</v>
      </c>
      <c r="T83" s="27">
        <v>249886</v>
      </c>
      <c r="U83" s="27">
        <v>197434</v>
      </c>
      <c r="V83" s="27">
        <v>267685</v>
      </c>
      <c r="W83" s="27">
        <v>557273</v>
      </c>
      <c r="X83" s="27">
        <v>559667</v>
      </c>
      <c r="Y83" s="27">
        <v>620990</v>
      </c>
    </row>
    <row r="84" spans="1:25" x14ac:dyDescent="0.2">
      <c r="A84" s="25" t="s">
        <v>155</v>
      </c>
      <c r="B84" s="26" t="s">
        <v>156</v>
      </c>
      <c r="C84" s="26" t="s">
        <v>18</v>
      </c>
      <c r="D84" s="27">
        <v>5851751</v>
      </c>
      <c r="E84" s="27">
        <v>5731016</v>
      </c>
      <c r="F84" s="27">
        <v>5401494</v>
      </c>
      <c r="G84" s="27">
        <v>5900849</v>
      </c>
      <c r="H84" s="27">
        <v>4693629.5468448028</v>
      </c>
      <c r="I84" s="27">
        <v>3582001</v>
      </c>
      <c r="J84" s="27">
        <v>6274224.5019180002</v>
      </c>
      <c r="K84" s="27">
        <v>6568320.5111389998</v>
      </c>
      <c r="L84" s="27">
        <v>6841585.7270020004</v>
      </c>
      <c r="M84" s="27">
        <v>5975348</v>
      </c>
      <c r="N84" s="27">
        <v>6973554</v>
      </c>
      <c r="O84" s="27">
        <v>6359846</v>
      </c>
      <c r="P84" s="27">
        <v>6359846</v>
      </c>
      <c r="Q84" s="27">
        <v>6359846</v>
      </c>
      <c r="R84" s="27">
        <v>5893655</v>
      </c>
      <c r="S84" s="27">
        <v>7416632</v>
      </c>
      <c r="T84" s="27">
        <v>7630547</v>
      </c>
      <c r="U84" s="27">
        <v>7907205</v>
      </c>
      <c r="V84" s="27">
        <v>7912014</v>
      </c>
      <c r="W84" s="27">
        <v>8509251</v>
      </c>
      <c r="X84" s="27">
        <v>8792167</v>
      </c>
      <c r="Y84" s="27">
        <v>9929901</v>
      </c>
    </row>
    <row r="85" spans="1:25" x14ac:dyDescent="0.2">
      <c r="A85" s="25" t="s">
        <v>157</v>
      </c>
      <c r="B85" s="26" t="s">
        <v>158</v>
      </c>
      <c r="C85" s="26" t="s">
        <v>29</v>
      </c>
      <c r="D85" s="27">
        <v>1422479</v>
      </c>
      <c r="E85" s="27">
        <v>1603441</v>
      </c>
      <c r="F85" s="27">
        <v>1620745</v>
      </c>
      <c r="G85" s="27">
        <v>1584992</v>
      </c>
      <c r="H85" s="27">
        <v>1215441.2358710882</v>
      </c>
      <c r="I85" s="27">
        <v>449415</v>
      </c>
      <c r="J85" s="27">
        <v>1622549.4144870001</v>
      </c>
      <c r="K85" s="27">
        <v>1691650.2879039999</v>
      </c>
      <c r="L85" s="27">
        <v>1677894.6276110001</v>
      </c>
      <c r="M85" s="27">
        <v>1425935</v>
      </c>
      <c r="N85" s="27">
        <v>1694479</v>
      </c>
      <c r="O85" s="27">
        <v>1569074</v>
      </c>
      <c r="P85" s="27">
        <v>1569074</v>
      </c>
      <c r="Q85" s="27">
        <v>1569074</v>
      </c>
      <c r="R85" s="27">
        <v>1385001</v>
      </c>
      <c r="S85" s="27">
        <v>1692154</v>
      </c>
      <c r="T85" s="27">
        <v>1703138</v>
      </c>
      <c r="U85" s="27">
        <v>1724096</v>
      </c>
      <c r="V85" s="27">
        <v>1782727</v>
      </c>
      <c r="W85" s="27">
        <v>1928679</v>
      </c>
      <c r="X85" s="27">
        <v>1962275</v>
      </c>
      <c r="Y85" s="27">
        <v>2197250</v>
      </c>
    </row>
    <row r="86" spans="1:25" x14ac:dyDescent="0.2">
      <c r="A86" s="25" t="s">
        <v>159</v>
      </c>
      <c r="B86" s="26" t="s">
        <v>160</v>
      </c>
      <c r="C86" s="26" t="s">
        <v>14</v>
      </c>
      <c r="D86" s="27">
        <v>979223</v>
      </c>
      <c r="E86" s="27">
        <v>1111712</v>
      </c>
      <c r="F86" s="27">
        <v>1098909</v>
      </c>
      <c r="G86" s="27">
        <v>1096462</v>
      </c>
      <c r="H86" s="27">
        <v>972430.34470807784</v>
      </c>
      <c r="I86" s="27">
        <v>869228</v>
      </c>
      <c r="J86" s="27">
        <v>1059119.913036</v>
      </c>
      <c r="K86" s="27">
        <v>1036482.861272</v>
      </c>
      <c r="L86" s="27">
        <v>1029663.023547</v>
      </c>
      <c r="M86" s="27">
        <v>806881</v>
      </c>
      <c r="N86" s="27">
        <v>974058</v>
      </c>
      <c r="O86" s="27">
        <v>816466</v>
      </c>
      <c r="P86" s="27">
        <v>772281</v>
      </c>
      <c r="Q86" s="27">
        <v>772281</v>
      </c>
      <c r="R86" s="27">
        <v>516232</v>
      </c>
      <c r="S86" s="27">
        <v>516232</v>
      </c>
      <c r="T86" s="27">
        <v>271482</v>
      </c>
      <c r="U86" s="27">
        <v>147576</v>
      </c>
      <c r="V86" s="27">
        <v>146118</v>
      </c>
      <c r="W86" s="27">
        <v>499092</v>
      </c>
      <c r="X86" s="27">
        <v>501349</v>
      </c>
      <c r="Y86" s="27">
        <v>549813</v>
      </c>
    </row>
    <row r="87" spans="1:25" x14ac:dyDescent="0.2">
      <c r="A87" s="25" t="s">
        <v>161</v>
      </c>
      <c r="B87" s="26" t="s">
        <v>162</v>
      </c>
      <c r="C87" s="26" t="s">
        <v>21</v>
      </c>
      <c r="D87" s="27">
        <v>865348</v>
      </c>
      <c r="E87" s="27">
        <v>1047292</v>
      </c>
      <c r="F87" s="27">
        <v>1019943</v>
      </c>
      <c r="G87" s="27">
        <v>1027756</v>
      </c>
      <c r="H87" s="27">
        <v>859244.04433723865</v>
      </c>
      <c r="I87" s="27">
        <v>725908</v>
      </c>
      <c r="J87" s="27">
        <v>933229.26107699994</v>
      </c>
      <c r="K87" s="27">
        <v>871394.59776899999</v>
      </c>
      <c r="L87" s="27">
        <v>882840.87473200005</v>
      </c>
      <c r="M87" s="27">
        <v>677102</v>
      </c>
      <c r="N87" s="27">
        <v>754636</v>
      </c>
      <c r="O87" s="27">
        <v>561470</v>
      </c>
      <c r="P87" s="27">
        <v>384876</v>
      </c>
      <c r="Q87" s="27">
        <v>384876</v>
      </c>
      <c r="R87" s="27">
        <v>160939</v>
      </c>
      <c r="S87" s="27">
        <v>200850</v>
      </c>
      <c r="T87" s="27">
        <v>196020</v>
      </c>
      <c r="U87" s="27">
        <v>188286</v>
      </c>
      <c r="V87" s="27">
        <v>187950</v>
      </c>
      <c r="W87" s="27">
        <v>540981</v>
      </c>
      <c r="X87" s="27">
        <v>533206</v>
      </c>
      <c r="Y87" s="27">
        <v>594280</v>
      </c>
    </row>
    <row r="88" spans="1:25" x14ac:dyDescent="0.2">
      <c r="A88" s="25" t="s">
        <v>163</v>
      </c>
      <c r="B88" s="26" t="s">
        <v>164</v>
      </c>
      <c r="C88" s="26" t="s">
        <v>17</v>
      </c>
      <c r="D88" s="27">
        <v>1850600</v>
      </c>
      <c r="E88" s="27">
        <v>1842683</v>
      </c>
      <c r="F88" s="27">
        <v>1823392</v>
      </c>
      <c r="G88" s="27">
        <v>1853410</v>
      </c>
      <c r="H88" s="27">
        <v>1567350.0012845215</v>
      </c>
      <c r="I88" s="27">
        <v>1330491</v>
      </c>
      <c r="J88" s="27">
        <v>1287729.3632749999</v>
      </c>
      <c r="K88" s="27">
        <v>1326300.190286</v>
      </c>
      <c r="L88" s="27">
        <v>1300086.102652</v>
      </c>
      <c r="M88" s="27">
        <v>1064963</v>
      </c>
      <c r="N88" s="27">
        <v>1273397</v>
      </c>
      <c r="O88" s="27">
        <v>1202259</v>
      </c>
      <c r="P88" s="27">
        <v>1202259</v>
      </c>
      <c r="Q88" s="27">
        <v>1202259</v>
      </c>
      <c r="R88" s="27">
        <v>1063689</v>
      </c>
      <c r="S88" s="27">
        <v>1298945</v>
      </c>
      <c r="T88" s="27">
        <v>1290104</v>
      </c>
      <c r="U88" s="27">
        <v>1329922</v>
      </c>
      <c r="V88" s="27">
        <v>1350255</v>
      </c>
      <c r="W88" s="27">
        <v>1441269</v>
      </c>
      <c r="X88" s="27">
        <v>1430089</v>
      </c>
      <c r="Y88" s="27">
        <v>1627611</v>
      </c>
    </row>
    <row r="89" spans="1:25" x14ac:dyDescent="0.2">
      <c r="A89" s="25" t="s">
        <v>165</v>
      </c>
      <c r="B89" s="26" t="s">
        <v>166</v>
      </c>
      <c r="C89" s="26" t="s">
        <v>14</v>
      </c>
      <c r="D89" s="27">
        <v>514644</v>
      </c>
      <c r="E89" s="27">
        <v>619051</v>
      </c>
      <c r="F89" s="27">
        <v>613617</v>
      </c>
      <c r="G89" s="27">
        <v>612928</v>
      </c>
      <c r="H89" s="27">
        <v>515497</v>
      </c>
      <c r="I89" s="27">
        <v>444162</v>
      </c>
      <c r="J89" s="27">
        <v>392944.29493800004</v>
      </c>
      <c r="K89" s="27">
        <v>281821.61749400001</v>
      </c>
      <c r="L89" s="27">
        <v>147181.11190000002</v>
      </c>
      <c r="M89" s="27">
        <v>88344</v>
      </c>
      <c r="N89" s="27">
        <v>138215</v>
      </c>
      <c r="O89" s="27">
        <v>136564</v>
      </c>
      <c r="P89" s="27">
        <v>123976</v>
      </c>
      <c r="Q89" s="27">
        <v>123976</v>
      </c>
      <c r="R89" s="27">
        <v>111240</v>
      </c>
      <c r="S89" s="27">
        <v>126666</v>
      </c>
      <c r="T89" s="27">
        <v>121495</v>
      </c>
      <c r="U89" s="27">
        <v>119381</v>
      </c>
      <c r="V89" s="27">
        <v>120374</v>
      </c>
      <c r="W89" s="27">
        <v>428974</v>
      </c>
      <c r="X89" s="27">
        <v>436432</v>
      </c>
      <c r="Y89" s="27">
        <v>481393</v>
      </c>
    </row>
    <row r="90" spans="1:25" x14ac:dyDescent="0.2">
      <c r="A90" s="25" t="s">
        <v>167</v>
      </c>
      <c r="B90" s="26" t="s">
        <v>168</v>
      </c>
      <c r="C90" s="26" t="s">
        <v>29</v>
      </c>
      <c r="D90" s="27">
        <v>1094183</v>
      </c>
      <c r="E90" s="27">
        <v>1253068</v>
      </c>
      <c r="F90" s="27">
        <v>1250059</v>
      </c>
      <c r="G90" s="27">
        <v>1207855</v>
      </c>
      <c r="H90" s="27">
        <v>989862.94478675851</v>
      </c>
      <c r="I90" s="27">
        <v>530059</v>
      </c>
      <c r="J90" s="27">
        <v>970440.60990000004</v>
      </c>
      <c r="K90" s="27">
        <v>991151.46532800002</v>
      </c>
      <c r="L90" s="27">
        <v>969881.95504399994</v>
      </c>
      <c r="M90" s="27">
        <v>792386</v>
      </c>
      <c r="N90" s="27">
        <v>962639</v>
      </c>
      <c r="O90" s="27">
        <v>842276</v>
      </c>
      <c r="P90" s="27">
        <v>842276</v>
      </c>
      <c r="Q90" s="27">
        <v>842276</v>
      </c>
      <c r="R90" s="27">
        <v>717499</v>
      </c>
      <c r="S90" s="27">
        <v>842772</v>
      </c>
      <c r="T90" s="27">
        <v>866384</v>
      </c>
      <c r="U90" s="27">
        <v>857081</v>
      </c>
      <c r="V90" s="27">
        <v>830252</v>
      </c>
      <c r="W90" s="27">
        <v>919178</v>
      </c>
      <c r="X90" s="27">
        <v>891225</v>
      </c>
      <c r="Y90" s="27">
        <v>1016214</v>
      </c>
    </row>
    <row r="91" spans="1:25" x14ac:dyDescent="0.2">
      <c r="A91" s="25" t="s">
        <v>169</v>
      </c>
      <c r="B91" s="26" t="s">
        <v>170</v>
      </c>
      <c r="C91" s="26" t="s">
        <v>17</v>
      </c>
      <c r="D91" s="27">
        <v>574090</v>
      </c>
      <c r="E91" s="27">
        <v>559779</v>
      </c>
      <c r="F91" s="27">
        <v>509718</v>
      </c>
      <c r="G91" s="27">
        <v>544821</v>
      </c>
      <c r="H91" s="27">
        <v>382737.90324364172</v>
      </c>
      <c r="I91" s="27">
        <v>252045</v>
      </c>
      <c r="J91" s="27">
        <v>848538.97161000001</v>
      </c>
      <c r="K91" s="27">
        <v>863095.84403000004</v>
      </c>
      <c r="L91" s="27">
        <v>865522.130642</v>
      </c>
      <c r="M91" s="27">
        <v>757771</v>
      </c>
      <c r="N91" s="27">
        <v>895486</v>
      </c>
      <c r="O91" s="27">
        <v>791320</v>
      </c>
      <c r="P91" s="27">
        <v>791320</v>
      </c>
      <c r="Q91" s="27">
        <v>791320</v>
      </c>
      <c r="R91" s="27">
        <v>693327</v>
      </c>
      <c r="S91" s="27">
        <v>858345</v>
      </c>
      <c r="T91" s="27">
        <v>859201</v>
      </c>
      <c r="U91" s="27">
        <v>891245</v>
      </c>
      <c r="V91" s="27">
        <v>897160</v>
      </c>
      <c r="W91" s="27">
        <v>947021</v>
      </c>
      <c r="X91" s="27">
        <v>947717</v>
      </c>
      <c r="Y91" s="27">
        <v>1017506</v>
      </c>
    </row>
    <row r="92" spans="1:25" x14ac:dyDescent="0.2">
      <c r="A92" s="25" t="s">
        <v>171</v>
      </c>
      <c r="B92" s="26" t="s">
        <v>172</v>
      </c>
      <c r="C92" s="26" t="s">
        <v>24</v>
      </c>
      <c r="D92" s="27">
        <v>1462951</v>
      </c>
      <c r="E92" s="27">
        <v>1609918</v>
      </c>
      <c r="F92" s="27">
        <v>1581061</v>
      </c>
      <c r="G92" s="27">
        <v>1527786</v>
      </c>
      <c r="H92" s="27">
        <v>1289371.8386457006</v>
      </c>
      <c r="I92" s="27">
        <v>811801</v>
      </c>
      <c r="J92" s="27">
        <v>936282.43235999998</v>
      </c>
      <c r="K92" s="27">
        <v>955927.02320499998</v>
      </c>
      <c r="L92" s="27">
        <v>986770.99615599995</v>
      </c>
      <c r="M92" s="27">
        <v>805829</v>
      </c>
      <c r="N92" s="27">
        <v>972814</v>
      </c>
      <c r="O92" s="27">
        <v>819957</v>
      </c>
      <c r="P92" s="27">
        <v>819957</v>
      </c>
      <c r="Q92" s="27">
        <v>819957</v>
      </c>
      <c r="R92" s="27">
        <v>672202</v>
      </c>
      <c r="S92" s="27">
        <v>765048</v>
      </c>
      <c r="T92" s="27">
        <v>639591</v>
      </c>
      <c r="U92" s="27">
        <v>675740</v>
      </c>
      <c r="V92" s="27">
        <v>788063</v>
      </c>
      <c r="W92" s="27">
        <v>867568</v>
      </c>
      <c r="X92" s="27">
        <v>832538</v>
      </c>
      <c r="Y92" s="27">
        <v>934331</v>
      </c>
    </row>
    <row r="93" spans="1:25" x14ac:dyDescent="0.2">
      <c r="A93" s="25" t="s">
        <v>173</v>
      </c>
      <c r="B93" s="26" t="s">
        <v>174</v>
      </c>
      <c r="C93" s="26" t="s">
        <v>12</v>
      </c>
      <c r="D93" s="27">
        <v>8954984</v>
      </c>
      <c r="E93" s="27">
        <v>10138399</v>
      </c>
      <c r="F93" s="27">
        <v>10479230</v>
      </c>
      <c r="G93" s="27">
        <v>10343837</v>
      </c>
      <c r="H93" s="27">
        <v>8457517.4945005737</v>
      </c>
      <c r="I93" s="27">
        <v>4408168</v>
      </c>
      <c r="J93" s="27">
        <v>6575812.7225970002</v>
      </c>
      <c r="K93" s="27">
        <v>6708319.7621180005</v>
      </c>
      <c r="L93" s="27">
        <v>6816665.3225420006</v>
      </c>
      <c r="M93" s="27">
        <v>5080262</v>
      </c>
      <c r="N93" s="27">
        <v>6286645</v>
      </c>
      <c r="O93" s="27">
        <v>5506651</v>
      </c>
      <c r="P93" s="27">
        <v>5506651</v>
      </c>
      <c r="Q93" s="27">
        <v>5506651</v>
      </c>
      <c r="R93" s="27">
        <v>6984949</v>
      </c>
      <c r="S93" s="27">
        <v>9064588</v>
      </c>
      <c r="T93" s="27">
        <v>9361171</v>
      </c>
      <c r="U93" s="27">
        <v>9038577</v>
      </c>
      <c r="V93" s="27">
        <v>9113501</v>
      </c>
      <c r="W93" s="27">
        <v>10104335</v>
      </c>
      <c r="X93" s="27">
        <v>10027183</v>
      </c>
      <c r="Y93" s="27">
        <v>10993005</v>
      </c>
    </row>
    <row r="94" spans="1:25" x14ac:dyDescent="0.2">
      <c r="A94" s="25" t="s">
        <v>175</v>
      </c>
      <c r="B94" s="26" t="s">
        <v>176</v>
      </c>
      <c r="C94" s="26" t="s">
        <v>24</v>
      </c>
      <c r="D94" s="27">
        <v>1007952</v>
      </c>
      <c r="E94" s="27">
        <v>1013045</v>
      </c>
      <c r="F94" s="27">
        <v>920213</v>
      </c>
      <c r="G94" s="27">
        <v>924005</v>
      </c>
      <c r="H94" s="27">
        <v>750539.08018154313</v>
      </c>
      <c r="I94" s="27">
        <v>605216</v>
      </c>
      <c r="J94" s="27">
        <v>977763.27822900005</v>
      </c>
      <c r="K94" s="27">
        <v>953159.54767600005</v>
      </c>
      <c r="L94" s="27">
        <v>933872.03532200004</v>
      </c>
      <c r="M94" s="27">
        <v>823143</v>
      </c>
      <c r="N94" s="27">
        <v>963870</v>
      </c>
      <c r="O94" s="27">
        <v>803735</v>
      </c>
      <c r="P94" s="27">
        <v>627502</v>
      </c>
      <c r="Q94" s="27">
        <v>627502</v>
      </c>
      <c r="R94" s="27">
        <v>499197</v>
      </c>
      <c r="S94" s="27">
        <v>511198</v>
      </c>
      <c r="T94" s="27">
        <v>197258</v>
      </c>
      <c r="U94" s="27">
        <v>195729</v>
      </c>
      <c r="V94" s="27">
        <v>239751</v>
      </c>
      <c r="W94" s="27">
        <v>548930</v>
      </c>
      <c r="X94" s="27">
        <v>573895</v>
      </c>
      <c r="Y94" s="27">
        <v>680012</v>
      </c>
    </row>
    <row r="95" spans="1:25" x14ac:dyDescent="0.2">
      <c r="A95" s="25" t="s">
        <v>177</v>
      </c>
      <c r="B95" s="26" t="s">
        <v>178</v>
      </c>
      <c r="C95" s="26" t="s">
        <v>14</v>
      </c>
      <c r="D95" s="27">
        <v>889481</v>
      </c>
      <c r="E95" s="27">
        <v>1047684</v>
      </c>
      <c r="F95" s="27">
        <v>1017213</v>
      </c>
      <c r="G95" s="27">
        <v>1010845</v>
      </c>
      <c r="H95" s="27">
        <v>889140</v>
      </c>
      <c r="I95" s="27">
        <v>787113</v>
      </c>
      <c r="J95" s="27">
        <v>740032.13411900005</v>
      </c>
      <c r="K95" s="27">
        <v>701704.58133800002</v>
      </c>
      <c r="L95" s="27">
        <v>561616.52679300006</v>
      </c>
      <c r="M95" s="27">
        <v>373618</v>
      </c>
      <c r="N95" s="27">
        <v>350969</v>
      </c>
      <c r="O95" s="27">
        <v>98425</v>
      </c>
      <c r="P95" s="27">
        <v>98425</v>
      </c>
      <c r="Q95" s="27">
        <v>98425</v>
      </c>
      <c r="R95" s="27">
        <v>126467</v>
      </c>
      <c r="S95" s="27">
        <v>153955</v>
      </c>
      <c r="T95" s="27">
        <v>154510</v>
      </c>
      <c r="U95" s="27">
        <v>155162</v>
      </c>
      <c r="V95" s="27">
        <v>152081</v>
      </c>
      <c r="W95" s="27">
        <v>483071</v>
      </c>
      <c r="X95" s="27">
        <v>485426</v>
      </c>
      <c r="Y95" s="27">
        <v>536323</v>
      </c>
    </row>
    <row r="96" spans="1:25" x14ac:dyDescent="0.2">
      <c r="A96" s="25" t="s">
        <v>179</v>
      </c>
      <c r="B96" s="26" t="s">
        <v>180</v>
      </c>
      <c r="C96" s="26" t="s">
        <v>29</v>
      </c>
      <c r="D96" s="27">
        <v>2072520</v>
      </c>
      <c r="E96" s="27">
        <v>2291453</v>
      </c>
      <c r="F96" s="27">
        <v>2285393</v>
      </c>
      <c r="G96" s="27">
        <v>2215531</v>
      </c>
      <c r="H96" s="27">
        <v>1831180.6938753733</v>
      </c>
      <c r="I96" s="27">
        <v>884919</v>
      </c>
      <c r="J96" s="27">
        <v>2349729.5624500001</v>
      </c>
      <c r="K96" s="27">
        <v>2362630.3881049999</v>
      </c>
      <c r="L96" s="27">
        <v>2478001.484646</v>
      </c>
      <c r="M96" s="27">
        <v>2312724</v>
      </c>
      <c r="N96" s="27">
        <v>2694326</v>
      </c>
      <c r="O96" s="27">
        <v>2535044</v>
      </c>
      <c r="P96" s="27">
        <v>2483289</v>
      </c>
      <c r="Q96" s="27">
        <v>2483289</v>
      </c>
      <c r="R96" s="27">
        <v>2026373</v>
      </c>
      <c r="S96" s="27">
        <v>2509188</v>
      </c>
      <c r="T96" s="27">
        <v>2491971</v>
      </c>
      <c r="U96" s="27">
        <v>2566667</v>
      </c>
      <c r="V96" s="27">
        <v>2574734</v>
      </c>
      <c r="W96" s="27">
        <v>2768406</v>
      </c>
      <c r="X96" s="27">
        <v>2835867</v>
      </c>
      <c r="Y96" s="27">
        <v>3057375</v>
      </c>
    </row>
    <row r="97" spans="1:25" x14ac:dyDescent="0.2">
      <c r="A97" s="25" t="s">
        <v>181</v>
      </c>
      <c r="B97" s="26" t="s">
        <v>182</v>
      </c>
      <c r="C97" s="26" t="s">
        <v>18</v>
      </c>
      <c r="D97" s="27">
        <v>2771156</v>
      </c>
      <c r="E97" s="27">
        <v>3222181</v>
      </c>
      <c r="F97" s="27">
        <v>3324179</v>
      </c>
      <c r="G97" s="27">
        <v>3305149</v>
      </c>
      <c r="H97" s="27">
        <v>2592035.5704433499</v>
      </c>
      <c r="I97" s="27">
        <v>1241038</v>
      </c>
      <c r="J97" s="27">
        <v>3710014.1846980001</v>
      </c>
      <c r="K97" s="27">
        <v>3652873.4399879999</v>
      </c>
      <c r="L97" s="27">
        <v>3672908.6890810002</v>
      </c>
      <c r="M97" s="27">
        <v>2854016</v>
      </c>
      <c r="N97" s="27">
        <v>3674880</v>
      </c>
      <c r="O97" s="27">
        <v>3354458</v>
      </c>
      <c r="P97" s="27">
        <v>3354458</v>
      </c>
      <c r="Q97" s="27">
        <v>3354458</v>
      </c>
      <c r="R97" s="27">
        <v>4214434</v>
      </c>
      <c r="S97" s="27">
        <v>5286542</v>
      </c>
      <c r="T97" s="27">
        <v>5451012</v>
      </c>
      <c r="U97" s="27">
        <v>5319942</v>
      </c>
      <c r="V97" s="27">
        <v>5277847</v>
      </c>
      <c r="W97" s="27">
        <v>5805886</v>
      </c>
      <c r="X97" s="27">
        <v>5719300</v>
      </c>
      <c r="Y97" s="27">
        <v>6261258</v>
      </c>
    </row>
    <row r="98" spans="1:25" x14ac:dyDescent="0.2">
      <c r="A98" s="25" t="s">
        <v>183</v>
      </c>
      <c r="B98" s="26" t="s">
        <v>184</v>
      </c>
      <c r="C98" s="26" t="s">
        <v>21</v>
      </c>
      <c r="D98" s="27">
        <v>988053</v>
      </c>
      <c r="E98" s="27">
        <v>1173877</v>
      </c>
      <c r="F98" s="27">
        <v>1141911</v>
      </c>
      <c r="G98" s="27">
        <v>1148825</v>
      </c>
      <c r="H98" s="27">
        <v>927415</v>
      </c>
      <c r="I98" s="27">
        <v>761058</v>
      </c>
      <c r="J98" s="27">
        <v>820314.90717200004</v>
      </c>
      <c r="K98" s="27">
        <v>798108.79293</v>
      </c>
      <c r="L98" s="27">
        <v>784174.66766000004</v>
      </c>
      <c r="M98" s="27">
        <v>604600</v>
      </c>
      <c r="N98" s="27">
        <v>702797</v>
      </c>
      <c r="O98" s="27">
        <v>508467</v>
      </c>
      <c r="P98" s="27">
        <v>264763</v>
      </c>
      <c r="Q98" s="27">
        <v>264763</v>
      </c>
      <c r="R98" s="27">
        <v>175105</v>
      </c>
      <c r="S98" s="27">
        <v>175105</v>
      </c>
      <c r="T98" s="27">
        <v>167773</v>
      </c>
      <c r="U98" s="27">
        <v>164662</v>
      </c>
      <c r="V98" s="27">
        <v>165941</v>
      </c>
      <c r="W98" s="27">
        <v>518942</v>
      </c>
      <c r="X98" s="27">
        <v>518150</v>
      </c>
      <c r="Y98" s="27">
        <v>573012</v>
      </c>
    </row>
    <row r="99" spans="1:25" x14ac:dyDescent="0.2">
      <c r="A99" s="28"/>
      <c r="B99" s="29"/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3" spans="1:25" x14ac:dyDescent="0.2">
      <c r="A103" s="31" t="s">
        <v>185</v>
      </c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x14ac:dyDescent="0.2">
      <c r="A104" s="33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</row>
    <row r="105" spans="1:25" x14ac:dyDescent="0.2">
      <c r="A105" s="35" t="s">
        <v>186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1:25" x14ac:dyDescent="0.2">
      <c r="A106" s="37" t="s">
        <v>187</v>
      </c>
      <c r="D106" s="38">
        <f t="shared" ref="D106:R106" si="2">D38</f>
        <v>44907688</v>
      </c>
      <c r="E106" s="38">
        <f t="shared" si="2"/>
        <v>55422160</v>
      </c>
      <c r="F106" s="38">
        <f t="shared" si="2"/>
        <v>56500123</v>
      </c>
      <c r="G106" s="38">
        <f t="shared" si="2"/>
        <v>54248134</v>
      </c>
      <c r="H106" s="38">
        <f t="shared" si="2"/>
        <v>26066385.622801885</v>
      </c>
      <c r="I106" s="38">
        <f t="shared" si="2"/>
        <v>7434761</v>
      </c>
      <c r="J106" s="38">
        <f t="shared" si="2"/>
        <v>31604398.910652999</v>
      </c>
      <c r="K106" s="38">
        <f t="shared" si="2"/>
        <v>30937945.518856</v>
      </c>
      <c r="L106" s="38">
        <f>L38</f>
        <v>30539225.437913999</v>
      </c>
      <c r="M106" s="38">
        <f>M38</f>
        <v>19491012</v>
      </c>
      <c r="N106" s="38">
        <f>N38</f>
        <v>25247041</v>
      </c>
      <c r="O106" s="38">
        <f t="shared" si="2"/>
        <v>18333110</v>
      </c>
      <c r="P106" s="38">
        <f t="shared" si="2"/>
        <v>18333110</v>
      </c>
      <c r="Q106" s="38">
        <f t="shared" si="2"/>
        <v>18333110</v>
      </c>
      <c r="R106" s="38">
        <f t="shared" si="2"/>
        <v>25484658</v>
      </c>
      <c r="S106" s="38">
        <f>S38</f>
        <v>31793207</v>
      </c>
      <c r="T106" s="38">
        <f t="shared" ref="T106:Y106" si="3">T38</f>
        <v>32040198</v>
      </c>
      <c r="U106" s="38">
        <f t="shared" si="3"/>
        <v>31790578</v>
      </c>
      <c r="V106" s="38">
        <f t="shared" si="3"/>
        <v>30838349</v>
      </c>
      <c r="W106" s="38">
        <f t="shared" si="3"/>
        <v>32203561</v>
      </c>
      <c r="X106" s="38">
        <f t="shared" si="3"/>
        <v>31613073</v>
      </c>
      <c r="Y106" s="38">
        <f t="shared" si="3"/>
        <v>35831875</v>
      </c>
    </row>
    <row r="107" spans="1:25" x14ac:dyDescent="0.2">
      <c r="A107" s="37" t="s">
        <v>188</v>
      </c>
      <c r="D107" s="39">
        <f t="shared" ref="D107:R107" si="4">D73</f>
        <v>16562419</v>
      </c>
      <c r="E107" s="39">
        <f t="shared" si="4"/>
        <v>21810038</v>
      </c>
      <c r="F107" s="39">
        <f t="shared" si="4"/>
        <v>22109383</v>
      </c>
      <c r="G107" s="39">
        <f t="shared" si="4"/>
        <v>21364620</v>
      </c>
      <c r="H107" s="39">
        <f t="shared" si="4"/>
        <v>11016899.597790655</v>
      </c>
      <c r="I107" s="39">
        <f t="shared" si="4"/>
        <v>4066038</v>
      </c>
      <c r="J107" s="39">
        <f t="shared" si="4"/>
        <v>16551405.56959</v>
      </c>
      <c r="K107" s="39">
        <f t="shared" si="4"/>
        <v>16449520.453304</v>
      </c>
      <c r="L107" s="39">
        <f>L73</f>
        <v>16509154.804806</v>
      </c>
      <c r="M107" s="39">
        <f>M73</f>
        <v>12279255</v>
      </c>
      <c r="N107" s="39">
        <f>N73</f>
        <v>15058367</v>
      </c>
      <c r="O107" s="39">
        <f t="shared" si="4"/>
        <v>12440432</v>
      </c>
      <c r="P107" s="39">
        <f t="shared" si="4"/>
        <v>12440432</v>
      </c>
      <c r="Q107" s="39">
        <f t="shared" si="4"/>
        <v>12440432</v>
      </c>
      <c r="R107" s="39">
        <f t="shared" si="4"/>
        <v>12936831</v>
      </c>
      <c r="S107" s="39">
        <f>S73</f>
        <v>16415954</v>
      </c>
      <c r="T107" s="39">
        <f t="shared" ref="T107:Y107" si="5">T73</f>
        <v>16933285</v>
      </c>
      <c r="U107" s="39">
        <f t="shared" si="5"/>
        <v>17098115</v>
      </c>
      <c r="V107" s="39">
        <f t="shared" si="5"/>
        <v>16941175</v>
      </c>
      <c r="W107" s="39">
        <f t="shared" si="5"/>
        <v>17476864</v>
      </c>
      <c r="X107" s="39">
        <f t="shared" si="5"/>
        <v>17603656</v>
      </c>
      <c r="Y107" s="39">
        <f t="shared" si="5"/>
        <v>19755468</v>
      </c>
    </row>
    <row r="108" spans="1:25" x14ac:dyDescent="0.2">
      <c r="A108" s="40" t="s">
        <v>189</v>
      </c>
      <c r="D108" s="41">
        <f t="shared" ref="D108:R108" si="6">SUM(D13,D21,D30,D81,D93)</f>
        <v>46946755</v>
      </c>
      <c r="E108" s="41">
        <f t="shared" si="6"/>
        <v>53225916</v>
      </c>
      <c r="F108" s="41">
        <f t="shared" si="6"/>
        <v>54926314</v>
      </c>
      <c r="G108" s="41">
        <f t="shared" si="6"/>
        <v>54655617</v>
      </c>
      <c r="H108" s="41">
        <f t="shared" si="6"/>
        <v>45408301.492200762</v>
      </c>
      <c r="I108" s="41">
        <f t="shared" si="6"/>
        <v>27765563</v>
      </c>
      <c r="J108" s="41">
        <f t="shared" si="6"/>
        <v>37842127.574913003</v>
      </c>
      <c r="K108" s="41">
        <f t="shared" si="6"/>
        <v>38707142.483768001</v>
      </c>
      <c r="L108" s="41">
        <f>SUM(L13,L21,L30,L81,L93)</f>
        <v>39965572.145740002</v>
      </c>
      <c r="M108" s="41">
        <f>SUM(M13,M21,M30,M81,M93)</f>
        <v>31784011</v>
      </c>
      <c r="N108" s="41">
        <f>SUM(N13,N21,N30,N81,N93)</f>
        <v>38970115</v>
      </c>
      <c r="O108" s="41">
        <f t="shared" si="6"/>
        <v>36235297</v>
      </c>
      <c r="P108" s="41">
        <f t="shared" si="6"/>
        <v>36235297</v>
      </c>
      <c r="Q108" s="41">
        <f t="shared" si="6"/>
        <v>36235297</v>
      </c>
      <c r="R108" s="41">
        <f t="shared" si="6"/>
        <v>38543073</v>
      </c>
      <c r="S108" s="41">
        <f>SUM(S13,S21,S30,S81,S93)</f>
        <v>49919282</v>
      </c>
      <c r="T108" s="41">
        <f t="shared" ref="T108:Y108" si="7">SUM(T13,T21,T30,T81,T93)</f>
        <v>51348582</v>
      </c>
      <c r="U108" s="41">
        <f t="shared" si="7"/>
        <v>50145380</v>
      </c>
      <c r="V108" s="41">
        <f t="shared" si="7"/>
        <v>50335053</v>
      </c>
      <c r="W108" s="41">
        <f t="shared" si="7"/>
        <v>55303256</v>
      </c>
      <c r="X108" s="41">
        <f t="shared" si="7"/>
        <v>55086271</v>
      </c>
      <c r="Y108" s="41">
        <f t="shared" si="7"/>
        <v>60734077</v>
      </c>
    </row>
    <row r="109" spans="1:25" x14ac:dyDescent="0.2">
      <c r="A109" s="42" t="s">
        <v>190</v>
      </c>
      <c r="D109" s="39">
        <f t="shared" ref="D109:O109" si="8">SUM(D106:D108)</f>
        <v>108416862</v>
      </c>
      <c r="E109" s="39">
        <f t="shared" si="8"/>
        <v>130458114</v>
      </c>
      <c r="F109" s="39">
        <f t="shared" si="8"/>
        <v>133535820</v>
      </c>
      <c r="G109" s="39">
        <f t="shared" si="8"/>
        <v>130268371</v>
      </c>
      <c r="H109" s="39">
        <f t="shared" si="8"/>
        <v>82491586.712793306</v>
      </c>
      <c r="I109" s="39">
        <f t="shared" si="8"/>
        <v>39266362</v>
      </c>
      <c r="J109" s="39">
        <f t="shared" si="8"/>
        <v>85997932.055155993</v>
      </c>
      <c r="K109" s="39">
        <f t="shared" si="8"/>
        <v>86094608.455927998</v>
      </c>
      <c r="L109" s="39">
        <f t="shared" si="8"/>
        <v>87013952.38846001</v>
      </c>
      <c r="M109" s="39">
        <f t="shared" si="8"/>
        <v>63554278</v>
      </c>
      <c r="N109" s="39">
        <f t="shared" ref="N109" si="9">SUM(N106:N108)</f>
        <v>79275523</v>
      </c>
      <c r="O109" s="39">
        <f t="shared" si="8"/>
        <v>67008839</v>
      </c>
      <c r="P109" s="39">
        <f t="shared" ref="P109:Y109" si="10">SUM(P106:P108)</f>
        <v>67008839</v>
      </c>
      <c r="Q109" s="39">
        <f t="shared" si="10"/>
        <v>67008839</v>
      </c>
      <c r="R109" s="39">
        <f t="shared" si="10"/>
        <v>76964562</v>
      </c>
      <c r="S109" s="39">
        <f t="shared" si="10"/>
        <v>98128443</v>
      </c>
      <c r="T109" s="39">
        <f t="shared" si="10"/>
        <v>100322065</v>
      </c>
      <c r="U109" s="39">
        <f t="shared" si="10"/>
        <v>99034073</v>
      </c>
      <c r="V109" s="39">
        <f t="shared" si="10"/>
        <v>98114577</v>
      </c>
      <c r="W109" s="39">
        <f t="shared" si="10"/>
        <v>104983681</v>
      </c>
      <c r="X109" s="39">
        <f t="shared" si="10"/>
        <v>104303000</v>
      </c>
      <c r="Y109" s="39">
        <f t="shared" si="10"/>
        <v>116321420</v>
      </c>
    </row>
    <row r="110" spans="1:25" x14ac:dyDescent="0.2">
      <c r="A110" s="42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</row>
    <row r="111" spans="1:25" x14ac:dyDescent="0.2">
      <c r="A111" s="37" t="s">
        <v>191</v>
      </c>
      <c r="D111" s="39">
        <f t="shared" ref="D111:R111" si="11">D10-D109</f>
        <v>123788011</v>
      </c>
      <c r="E111" s="39">
        <f t="shared" si="11"/>
        <v>134759182</v>
      </c>
      <c r="F111" s="39">
        <f t="shared" si="11"/>
        <v>133175607</v>
      </c>
      <c r="G111" s="39">
        <f t="shared" si="11"/>
        <v>134475253</v>
      </c>
      <c r="H111" s="39">
        <f t="shared" si="11"/>
        <v>108617754.89705394</v>
      </c>
      <c r="I111" s="39">
        <f t="shared" si="11"/>
        <v>72353459</v>
      </c>
      <c r="J111" s="39">
        <f t="shared" si="11"/>
        <v>120186673.94484201</v>
      </c>
      <c r="K111" s="39">
        <f t="shared" si="11"/>
        <v>119752051.54407498</v>
      </c>
      <c r="L111" s="39">
        <f>L10-L109</f>
        <v>118368839.61153594</v>
      </c>
      <c r="M111" s="39">
        <f>M10-M109</f>
        <v>97415973.5</v>
      </c>
      <c r="N111" s="39">
        <f>N10-N109</f>
        <v>115607269</v>
      </c>
      <c r="O111" s="39">
        <f t="shared" si="11"/>
        <v>97926611</v>
      </c>
      <c r="P111" s="39">
        <f t="shared" si="11"/>
        <v>94097498</v>
      </c>
      <c r="Q111" s="39">
        <f t="shared" si="11"/>
        <v>94097498</v>
      </c>
      <c r="R111" s="39">
        <f t="shared" si="11"/>
        <v>88605300</v>
      </c>
      <c r="S111" s="39">
        <f>S10-S109</f>
        <v>108106917</v>
      </c>
      <c r="T111" s="39">
        <f t="shared" ref="T111:Y111" si="12">T10-T109</f>
        <v>109647379</v>
      </c>
      <c r="U111" s="39">
        <f t="shared" si="12"/>
        <v>109528651</v>
      </c>
      <c r="V111" s="39">
        <f t="shared" si="12"/>
        <v>110342170</v>
      </c>
      <c r="W111" s="39">
        <f t="shared" si="12"/>
        <v>129106879</v>
      </c>
      <c r="X111" s="39">
        <f t="shared" si="12"/>
        <v>129655085</v>
      </c>
      <c r="Y111" s="39">
        <f t="shared" si="12"/>
        <v>143895025</v>
      </c>
    </row>
    <row r="112" spans="1:25" x14ac:dyDescent="0.2">
      <c r="A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</row>
    <row r="113" spans="1:25" x14ac:dyDescent="0.2">
      <c r="A113" s="43" t="s">
        <v>192</v>
      </c>
      <c r="D113" s="41">
        <f t="shared" ref="D113:R113" si="13">D109+D111</f>
        <v>232204873</v>
      </c>
      <c r="E113" s="41">
        <f t="shared" si="13"/>
        <v>265217296</v>
      </c>
      <c r="F113" s="41">
        <f t="shared" si="13"/>
        <v>266711427</v>
      </c>
      <c r="G113" s="41">
        <f t="shared" si="13"/>
        <v>264743624</v>
      </c>
      <c r="H113" s="41">
        <f t="shared" si="13"/>
        <v>191109341.60984725</v>
      </c>
      <c r="I113" s="41">
        <f t="shared" si="13"/>
        <v>111619821</v>
      </c>
      <c r="J113" s="41">
        <f t="shared" si="13"/>
        <v>206184605.999998</v>
      </c>
      <c r="K113" s="41">
        <f t="shared" si="13"/>
        <v>205846660.00000298</v>
      </c>
      <c r="L113" s="41">
        <f>L109+L111</f>
        <v>205382791.99999595</v>
      </c>
      <c r="M113" s="41">
        <f>M109+M111</f>
        <v>160970251.5</v>
      </c>
      <c r="N113" s="41">
        <f>N109+N111</f>
        <v>194882792</v>
      </c>
      <c r="O113" s="41">
        <f t="shared" si="13"/>
        <v>164935450</v>
      </c>
      <c r="P113" s="41">
        <f t="shared" si="13"/>
        <v>161106337</v>
      </c>
      <c r="Q113" s="41">
        <f t="shared" si="13"/>
        <v>161106337</v>
      </c>
      <c r="R113" s="41">
        <f t="shared" si="13"/>
        <v>165569862</v>
      </c>
      <c r="S113" s="41">
        <f>S109+S111</f>
        <v>206235360</v>
      </c>
      <c r="T113" s="41">
        <f t="shared" ref="T113:Y113" si="14">T109+T111</f>
        <v>209969444</v>
      </c>
      <c r="U113" s="41">
        <f t="shared" si="14"/>
        <v>208562724</v>
      </c>
      <c r="V113" s="41">
        <f t="shared" si="14"/>
        <v>208456747</v>
      </c>
      <c r="W113" s="41">
        <f t="shared" si="14"/>
        <v>234090560</v>
      </c>
      <c r="X113" s="41">
        <f t="shared" si="14"/>
        <v>233958085</v>
      </c>
      <c r="Y113" s="41">
        <f t="shared" si="14"/>
        <v>260216445</v>
      </c>
    </row>
    <row r="114" spans="1:25" x14ac:dyDescent="0.2">
      <c r="A114" s="44"/>
      <c r="B114" s="44"/>
      <c r="C114" s="45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1:25" x14ac:dyDescent="0.2">
      <c r="A115" s="33" t="s">
        <v>193</v>
      </c>
      <c r="B115" s="46" t="s">
        <v>194</v>
      </c>
      <c r="C115" s="33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</row>
    <row r="116" spans="1:25" x14ac:dyDescent="0.2">
      <c r="A116" s="47"/>
      <c r="B116" s="47"/>
      <c r="C116" s="48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1:25" x14ac:dyDescent="0.2">
      <c r="A117" s="49" t="s">
        <v>195</v>
      </c>
      <c r="B117" s="50">
        <f t="shared" ref="B117:B129" si="15">COUNTIF(C$12:C$98,C117)</f>
        <v>7</v>
      </c>
      <c r="C117" s="51" t="s">
        <v>8</v>
      </c>
      <c r="D117" s="52">
        <f t="shared" ref="D117:S129" si="16">SUMIF($C$12:$C$98,$C117,D$12:D$98)</f>
        <v>5478299</v>
      </c>
      <c r="E117" s="52">
        <f t="shared" si="16"/>
        <v>5711552</v>
      </c>
      <c r="F117" s="52">
        <f t="shared" si="16"/>
        <v>5517834</v>
      </c>
      <c r="G117" s="52">
        <f t="shared" si="16"/>
        <v>5547793</v>
      </c>
      <c r="H117" s="52">
        <f t="shared" si="16"/>
        <v>4962893.1180917416</v>
      </c>
      <c r="I117" s="52">
        <f t="shared" si="16"/>
        <v>4081000</v>
      </c>
      <c r="J117" s="52">
        <f t="shared" si="16"/>
        <v>6444439.7288460005</v>
      </c>
      <c r="K117" s="52">
        <f t="shared" si="16"/>
        <v>6348755.8997169994</v>
      </c>
      <c r="L117" s="52">
        <f t="shared" si="16"/>
        <v>6261236.0139910001</v>
      </c>
      <c r="M117" s="52">
        <f t="shared" si="16"/>
        <v>5833491</v>
      </c>
      <c r="N117" s="52">
        <f t="shared" si="16"/>
        <v>6566700</v>
      </c>
      <c r="O117" s="52">
        <f t="shared" si="16"/>
        <v>5523036</v>
      </c>
      <c r="P117" s="52">
        <f t="shared" si="16"/>
        <v>4660247</v>
      </c>
      <c r="Q117" s="52">
        <f t="shared" si="16"/>
        <v>4660247</v>
      </c>
      <c r="R117" s="52">
        <f t="shared" si="16"/>
        <v>3235305</v>
      </c>
      <c r="S117" s="52">
        <f t="shared" si="16"/>
        <v>3654979</v>
      </c>
      <c r="T117" s="52">
        <f t="shared" ref="T117:AG129" si="17">SUMIF($C$12:$C$98,$C117,T$12:T$98)</f>
        <v>3268633</v>
      </c>
      <c r="U117" s="52">
        <f t="shared" si="17"/>
        <v>2953155</v>
      </c>
      <c r="V117" s="52">
        <f t="shared" si="17"/>
        <v>2835820</v>
      </c>
      <c r="W117" s="52">
        <f t="shared" si="17"/>
        <v>4408499</v>
      </c>
      <c r="X117" s="52">
        <f t="shared" si="17"/>
        <v>4521161</v>
      </c>
      <c r="Y117" s="52">
        <f t="shared" si="17"/>
        <v>5041076</v>
      </c>
    </row>
    <row r="118" spans="1:25" x14ac:dyDescent="0.2">
      <c r="A118" s="49" t="s">
        <v>196</v>
      </c>
      <c r="B118" s="50">
        <f t="shared" si="15"/>
        <v>5</v>
      </c>
      <c r="C118" s="53" t="s">
        <v>11</v>
      </c>
      <c r="D118" s="54">
        <f t="shared" si="16"/>
        <v>2687428</v>
      </c>
      <c r="E118" s="54">
        <f t="shared" si="16"/>
        <v>3095972</v>
      </c>
      <c r="F118" s="54">
        <f t="shared" si="16"/>
        <v>3069403</v>
      </c>
      <c r="G118" s="54">
        <f t="shared" si="16"/>
        <v>3201175</v>
      </c>
      <c r="H118" s="54">
        <f t="shared" si="16"/>
        <v>3134723.2659776863</v>
      </c>
      <c r="I118" s="54">
        <f t="shared" si="16"/>
        <v>2318604</v>
      </c>
      <c r="J118" s="54">
        <f t="shared" si="16"/>
        <v>5694076.6356080007</v>
      </c>
      <c r="K118" s="54">
        <f t="shared" si="16"/>
        <v>5718098.7109660003</v>
      </c>
      <c r="L118" s="54">
        <f t="shared" si="16"/>
        <v>5629752.6838809997</v>
      </c>
      <c r="M118" s="54">
        <f t="shared" si="16"/>
        <v>4989761</v>
      </c>
      <c r="N118" s="54">
        <f t="shared" si="16"/>
        <v>6374939</v>
      </c>
      <c r="O118" s="54">
        <f t="shared" si="16"/>
        <v>5597329</v>
      </c>
      <c r="P118" s="54">
        <f t="shared" si="16"/>
        <v>5132693</v>
      </c>
      <c r="Q118" s="54">
        <f t="shared" si="16"/>
        <v>5132693</v>
      </c>
      <c r="R118" s="54">
        <f t="shared" si="16"/>
        <v>4318723</v>
      </c>
      <c r="S118" s="54">
        <f t="shared" si="16"/>
        <v>5304056</v>
      </c>
      <c r="T118" s="54">
        <f t="shared" si="17"/>
        <v>9823580</v>
      </c>
      <c r="U118" s="54">
        <f t="shared" si="17"/>
        <v>8393000</v>
      </c>
      <c r="V118" s="54">
        <f t="shared" si="17"/>
        <v>8260053</v>
      </c>
      <c r="W118" s="54">
        <f t="shared" si="17"/>
        <v>8948521</v>
      </c>
      <c r="X118" s="54">
        <f t="shared" si="17"/>
        <v>8953321</v>
      </c>
      <c r="Y118" s="54">
        <f t="shared" si="17"/>
        <v>9530255</v>
      </c>
    </row>
    <row r="119" spans="1:25" x14ac:dyDescent="0.2">
      <c r="A119" s="49" t="s">
        <v>197</v>
      </c>
      <c r="B119" s="50">
        <f t="shared" si="15"/>
        <v>7</v>
      </c>
      <c r="C119" s="53" t="s">
        <v>9</v>
      </c>
      <c r="D119" s="54">
        <f t="shared" si="16"/>
        <v>20382092</v>
      </c>
      <c r="E119" s="54">
        <f t="shared" si="16"/>
        <v>22928991</v>
      </c>
      <c r="F119" s="54">
        <f t="shared" si="16"/>
        <v>23085999</v>
      </c>
      <c r="G119" s="54">
        <f t="shared" si="16"/>
        <v>23487647</v>
      </c>
      <c r="H119" s="54">
        <f t="shared" si="16"/>
        <v>18725561.300588295</v>
      </c>
      <c r="I119" s="54">
        <f t="shared" si="16"/>
        <v>10499946</v>
      </c>
      <c r="J119" s="54">
        <f t="shared" si="16"/>
        <v>18257753.554891001</v>
      </c>
      <c r="K119" s="54">
        <f t="shared" si="16"/>
        <v>17810701.475284997</v>
      </c>
      <c r="L119" s="54">
        <f t="shared" si="16"/>
        <v>17405479.349385999</v>
      </c>
      <c r="M119" s="54">
        <f t="shared" si="16"/>
        <v>13706276.5</v>
      </c>
      <c r="N119" s="54">
        <f t="shared" si="16"/>
        <v>15976165</v>
      </c>
      <c r="O119" s="54">
        <f t="shared" si="16"/>
        <v>13846304</v>
      </c>
      <c r="P119" s="54">
        <f t="shared" si="16"/>
        <v>13825249</v>
      </c>
      <c r="Q119" s="54">
        <f t="shared" si="16"/>
        <v>13825249</v>
      </c>
      <c r="R119" s="54">
        <f t="shared" si="16"/>
        <v>13467673</v>
      </c>
      <c r="S119" s="54">
        <f t="shared" si="16"/>
        <v>16767329</v>
      </c>
      <c r="T119" s="54">
        <f t="shared" si="17"/>
        <v>17258268</v>
      </c>
      <c r="U119" s="54">
        <f t="shared" si="17"/>
        <v>17753745</v>
      </c>
      <c r="V119" s="54">
        <f t="shared" si="17"/>
        <v>17536914</v>
      </c>
      <c r="W119" s="54">
        <f t="shared" si="17"/>
        <v>19160557</v>
      </c>
      <c r="X119" s="54">
        <f t="shared" si="17"/>
        <v>19090556</v>
      </c>
      <c r="Y119" s="54">
        <f t="shared" si="17"/>
        <v>21258511</v>
      </c>
    </row>
    <row r="120" spans="1:25" x14ac:dyDescent="0.2">
      <c r="A120" s="49" t="s">
        <v>198</v>
      </c>
      <c r="B120" s="50">
        <f t="shared" si="15"/>
        <v>9</v>
      </c>
      <c r="C120" s="53" t="s">
        <v>14</v>
      </c>
      <c r="D120" s="54">
        <f t="shared" si="16"/>
        <v>11966772</v>
      </c>
      <c r="E120" s="54">
        <f t="shared" si="16"/>
        <v>13200330</v>
      </c>
      <c r="F120" s="54">
        <f t="shared" si="16"/>
        <v>12911939</v>
      </c>
      <c r="G120" s="54">
        <f t="shared" si="16"/>
        <v>13302486</v>
      </c>
      <c r="H120" s="54">
        <f t="shared" si="16"/>
        <v>10675032.571470622</v>
      </c>
      <c r="I120" s="54">
        <f t="shared" si="16"/>
        <v>8480069</v>
      </c>
      <c r="J120" s="54">
        <f t="shared" si="16"/>
        <v>12151552.576278001</v>
      </c>
      <c r="K120" s="54">
        <f t="shared" si="16"/>
        <v>11806015.788315</v>
      </c>
      <c r="L120" s="54">
        <f t="shared" si="16"/>
        <v>11142269.070232</v>
      </c>
      <c r="M120" s="54">
        <f t="shared" si="16"/>
        <v>8559379</v>
      </c>
      <c r="N120" s="54">
        <f t="shared" si="16"/>
        <v>9756796</v>
      </c>
      <c r="O120" s="54">
        <f t="shared" si="16"/>
        <v>7697146</v>
      </c>
      <c r="P120" s="54">
        <f t="shared" si="16"/>
        <v>7481265</v>
      </c>
      <c r="Q120" s="54">
        <f t="shared" si="16"/>
        <v>7481265</v>
      </c>
      <c r="R120" s="54">
        <f t="shared" si="16"/>
        <v>7545977</v>
      </c>
      <c r="S120" s="54">
        <f t="shared" si="16"/>
        <v>9120506</v>
      </c>
      <c r="T120" s="54">
        <f t="shared" si="17"/>
        <v>8453277</v>
      </c>
      <c r="U120" s="54">
        <f t="shared" si="17"/>
        <v>8160162</v>
      </c>
      <c r="V120" s="54">
        <f t="shared" si="17"/>
        <v>7930632</v>
      </c>
      <c r="W120" s="54">
        <f t="shared" si="17"/>
        <v>10447168</v>
      </c>
      <c r="X120" s="54">
        <f t="shared" si="17"/>
        <v>10479285</v>
      </c>
      <c r="Y120" s="54">
        <f t="shared" si="17"/>
        <v>11676318</v>
      </c>
    </row>
    <row r="121" spans="1:25" x14ac:dyDescent="0.2">
      <c r="A121" s="49" t="s">
        <v>199</v>
      </c>
      <c r="B121" s="50">
        <f t="shared" si="15"/>
        <v>5</v>
      </c>
      <c r="C121" s="53" t="s">
        <v>17</v>
      </c>
      <c r="D121" s="54">
        <f t="shared" si="16"/>
        <v>7827449</v>
      </c>
      <c r="E121" s="54">
        <f t="shared" si="16"/>
        <v>8728688</v>
      </c>
      <c r="F121" s="54">
        <f t="shared" si="16"/>
        <v>8633361</v>
      </c>
      <c r="G121" s="54">
        <f t="shared" si="16"/>
        <v>9036893</v>
      </c>
      <c r="H121" s="54">
        <f t="shared" si="16"/>
        <v>6974757.4767340543</v>
      </c>
      <c r="I121" s="54">
        <f t="shared" si="16"/>
        <v>5383379</v>
      </c>
      <c r="J121" s="54">
        <f t="shared" si="16"/>
        <v>6512719.9664950008</v>
      </c>
      <c r="K121" s="54">
        <f t="shared" si="16"/>
        <v>6234914.4598129997</v>
      </c>
      <c r="L121" s="54">
        <f t="shared" si="16"/>
        <v>5852753.6588329999</v>
      </c>
      <c r="M121" s="54">
        <f t="shared" si="16"/>
        <v>4211389</v>
      </c>
      <c r="N121" s="54">
        <f t="shared" si="16"/>
        <v>5290721</v>
      </c>
      <c r="O121" s="54">
        <f t="shared" si="16"/>
        <v>4286978</v>
      </c>
      <c r="P121" s="54">
        <f t="shared" si="16"/>
        <v>4286978</v>
      </c>
      <c r="Q121" s="54">
        <f t="shared" si="16"/>
        <v>4286978</v>
      </c>
      <c r="R121" s="54">
        <f t="shared" si="16"/>
        <v>5257540</v>
      </c>
      <c r="S121" s="54">
        <f t="shared" si="16"/>
        <v>6610778</v>
      </c>
      <c r="T121" s="54">
        <f t="shared" si="17"/>
        <v>6680496</v>
      </c>
      <c r="U121" s="54">
        <f t="shared" si="17"/>
        <v>6813277</v>
      </c>
      <c r="V121" s="54">
        <f t="shared" si="17"/>
        <v>6717095</v>
      </c>
      <c r="W121" s="54">
        <f t="shared" si="17"/>
        <v>7633633</v>
      </c>
      <c r="X121" s="54">
        <f t="shared" si="17"/>
        <v>7587683</v>
      </c>
      <c r="Y121" s="54">
        <f t="shared" si="17"/>
        <v>8558162</v>
      </c>
    </row>
    <row r="122" spans="1:25" x14ac:dyDescent="0.2">
      <c r="A122" s="49" t="s">
        <v>200</v>
      </c>
      <c r="B122" s="50">
        <f t="shared" si="15"/>
        <v>4</v>
      </c>
      <c r="C122" s="53" t="s">
        <v>78</v>
      </c>
      <c r="D122" s="54">
        <f t="shared" si="16"/>
        <v>6719633</v>
      </c>
      <c r="E122" s="54">
        <f t="shared" si="16"/>
        <v>7639133</v>
      </c>
      <c r="F122" s="54">
        <f t="shared" si="16"/>
        <v>7614560</v>
      </c>
      <c r="G122" s="54">
        <f t="shared" si="16"/>
        <v>7702972</v>
      </c>
      <c r="H122" s="54">
        <f t="shared" si="16"/>
        <v>6127668.7698055534</v>
      </c>
      <c r="I122" s="54">
        <f t="shared" si="16"/>
        <v>4583279</v>
      </c>
      <c r="J122" s="54">
        <f t="shared" si="16"/>
        <v>5651935.3918949999</v>
      </c>
      <c r="K122" s="54">
        <f t="shared" si="16"/>
        <v>5598663.4804639993</v>
      </c>
      <c r="L122" s="54">
        <f t="shared" si="16"/>
        <v>5506978.7390400004</v>
      </c>
      <c r="M122" s="54">
        <f t="shared" si="16"/>
        <v>4332347</v>
      </c>
      <c r="N122" s="54">
        <f t="shared" si="16"/>
        <v>5204412</v>
      </c>
      <c r="O122" s="54">
        <f t="shared" si="16"/>
        <v>4076354</v>
      </c>
      <c r="P122" s="54">
        <f t="shared" si="16"/>
        <v>4076354</v>
      </c>
      <c r="Q122" s="54">
        <f t="shared" si="16"/>
        <v>4076354</v>
      </c>
      <c r="R122" s="54">
        <f t="shared" si="16"/>
        <v>3916955</v>
      </c>
      <c r="S122" s="54">
        <f t="shared" si="16"/>
        <v>4793023</v>
      </c>
      <c r="T122" s="54">
        <f t="shared" si="17"/>
        <v>4583750</v>
      </c>
      <c r="U122" s="54">
        <f t="shared" si="17"/>
        <v>4567402</v>
      </c>
      <c r="V122" s="54">
        <f t="shared" si="17"/>
        <v>4709891</v>
      </c>
      <c r="W122" s="54">
        <f t="shared" si="17"/>
        <v>5482200</v>
      </c>
      <c r="X122" s="54">
        <f t="shared" si="17"/>
        <v>5529246</v>
      </c>
      <c r="Y122" s="54">
        <f t="shared" si="17"/>
        <v>6226298</v>
      </c>
    </row>
    <row r="123" spans="1:25" x14ac:dyDescent="0.2">
      <c r="A123" s="49" t="s">
        <v>201</v>
      </c>
      <c r="B123" s="50">
        <f t="shared" si="15"/>
        <v>5</v>
      </c>
      <c r="C123" s="53" t="s">
        <v>21</v>
      </c>
      <c r="D123" s="54">
        <f t="shared" si="16"/>
        <v>4186264</v>
      </c>
      <c r="E123" s="54">
        <f t="shared" si="16"/>
        <v>4915226</v>
      </c>
      <c r="F123" s="54">
        <f t="shared" si="16"/>
        <v>4850542</v>
      </c>
      <c r="G123" s="54">
        <f t="shared" si="16"/>
        <v>4889608</v>
      </c>
      <c r="H123" s="54">
        <f t="shared" si="16"/>
        <v>4110170.1517798798</v>
      </c>
      <c r="I123" s="54">
        <f t="shared" si="16"/>
        <v>3506127</v>
      </c>
      <c r="J123" s="54">
        <f t="shared" si="16"/>
        <v>4031158.1079460001</v>
      </c>
      <c r="K123" s="54">
        <f t="shared" si="16"/>
        <v>3763471.8158689998</v>
      </c>
      <c r="L123" s="54">
        <f t="shared" si="16"/>
        <v>3637617.8910750002</v>
      </c>
      <c r="M123" s="54">
        <f t="shared" si="16"/>
        <v>2829129</v>
      </c>
      <c r="N123" s="54">
        <f t="shared" si="16"/>
        <v>3199395</v>
      </c>
      <c r="O123" s="54">
        <f t="shared" si="16"/>
        <v>2311516</v>
      </c>
      <c r="P123" s="54">
        <f t="shared" si="16"/>
        <v>1532302</v>
      </c>
      <c r="Q123" s="54">
        <f t="shared" si="16"/>
        <v>1532302</v>
      </c>
      <c r="R123" s="54">
        <f t="shared" si="16"/>
        <v>1291837</v>
      </c>
      <c r="S123" s="54">
        <f t="shared" si="16"/>
        <v>1331748</v>
      </c>
      <c r="T123" s="54">
        <f t="shared" si="17"/>
        <v>882783</v>
      </c>
      <c r="U123" s="54">
        <f t="shared" si="17"/>
        <v>860713</v>
      </c>
      <c r="V123" s="54">
        <f t="shared" si="17"/>
        <v>852566</v>
      </c>
      <c r="W123" s="54">
        <f t="shared" si="17"/>
        <v>2567108</v>
      </c>
      <c r="X123" s="54">
        <f t="shared" si="17"/>
        <v>2560756</v>
      </c>
      <c r="Y123" s="54">
        <f t="shared" si="17"/>
        <v>2836236</v>
      </c>
    </row>
    <row r="124" spans="1:25" x14ac:dyDescent="0.2">
      <c r="A124" s="49" t="s">
        <v>202</v>
      </c>
      <c r="B124" s="50">
        <f t="shared" si="15"/>
        <v>5</v>
      </c>
      <c r="C124" s="53" t="s">
        <v>35</v>
      </c>
      <c r="D124" s="54">
        <f t="shared" si="16"/>
        <v>8905023</v>
      </c>
      <c r="E124" s="54">
        <f t="shared" si="16"/>
        <v>9746663</v>
      </c>
      <c r="F124" s="54">
        <f t="shared" si="16"/>
        <v>9982311</v>
      </c>
      <c r="G124" s="54">
        <f t="shared" si="16"/>
        <v>10178417</v>
      </c>
      <c r="H124" s="54">
        <f t="shared" si="16"/>
        <v>8555622.3788911793</v>
      </c>
      <c r="I124" s="54">
        <f t="shared" si="16"/>
        <v>5688373</v>
      </c>
      <c r="J124" s="54">
        <f t="shared" si="16"/>
        <v>6520846.0395369995</v>
      </c>
      <c r="K124" s="54">
        <f t="shared" si="16"/>
        <v>6697363.2088710004</v>
      </c>
      <c r="L124" s="54">
        <f t="shared" si="16"/>
        <v>6929076.1937869992</v>
      </c>
      <c r="M124" s="54">
        <f t="shared" si="16"/>
        <v>5479036</v>
      </c>
      <c r="N124" s="54">
        <f t="shared" si="16"/>
        <v>6900093</v>
      </c>
      <c r="O124" s="54">
        <f t="shared" si="16"/>
        <v>6300365</v>
      </c>
      <c r="P124" s="54">
        <f t="shared" si="16"/>
        <v>6300365</v>
      </c>
      <c r="Q124" s="54">
        <f t="shared" si="16"/>
        <v>6300365</v>
      </c>
      <c r="R124" s="54">
        <f t="shared" si="16"/>
        <v>6867096</v>
      </c>
      <c r="S124" s="54">
        <f t="shared" si="16"/>
        <v>8703110</v>
      </c>
      <c r="T124" s="54">
        <f t="shared" si="17"/>
        <v>9034848</v>
      </c>
      <c r="U124" s="54">
        <f t="shared" si="17"/>
        <v>9296573</v>
      </c>
      <c r="V124" s="54">
        <f t="shared" si="17"/>
        <v>9218777</v>
      </c>
      <c r="W124" s="54">
        <f t="shared" si="17"/>
        <v>9799518</v>
      </c>
      <c r="X124" s="54">
        <f t="shared" si="17"/>
        <v>9951680</v>
      </c>
      <c r="Y124" s="54">
        <f t="shared" si="17"/>
        <v>10913351</v>
      </c>
    </row>
    <row r="125" spans="1:25" x14ac:dyDescent="0.2">
      <c r="A125" s="49" t="s">
        <v>203</v>
      </c>
      <c r="B125" s="50">
        <f t="shared" si="15"/>
        <v>4</v>
      </c>
      <c r="C125" s="53" t="s">
        <v>18</v>
      </c>
      <c r="D125" s="54">
        <f t="shared" si="16"/>
        <v>11455348</v>
      </c>
      <c r="E125" s="54">
        <f t="shared" si="16"/>
        <v>11974439</v>
      </c>
      <c r="F125" s="54">
        <f t="shared" si="16"/>
        <v>11761671</v>
      </c>
      <c r="G125" s="54">
        <f t="shared" si="16"/>
        <v>12311400</v>
      </c>
      <c r="H125" s="54">
        <f t="shared" si="16"/>
        <v>9388282.4962102044</v>
      </c>
      <c r="I125" s="54">
        <f t="shared" si="16"/>
        <v>5337945</v>
      </c>
      <c r="J125" s="54">
        <f t="shared" si="16"/>
        <v>14146973.160535</v>
      </c>
      <c r="K125" s="54">
        <f t="shared" si="16"/>
        <v>14714277.118198</v>
      </c>
      <c r="L125" s="54">
        <f t="shared" si="16"/>
        <v>15080260.256225001</v>
      </c>
      <c r="M125" s="54">
        <f t="shared" si="16"/>
        <v>12774915</v>
      </c>
      <c r="N125" s="54">
        <f t="shared" si="16"/>
        <v>15482228</v>
      </c>
      <c r="O125" s="54">
        <f t="shared" si="16"/>
        <v>14135108</v>
      </c>
      <c r="P125" s="54">
        <f t="shared" si="16"/>
        <v>14135108</v>
      </c>
      <c r="Q125" s="54">
        <f t="shared" si="16"/>
        <v>14135108</v>
      </c>
      <c r="R125" s="54">
        <f t="shared" si="16"/>
        <v>14618601</v>
      </c>
      <c r="S125" s="54">
        <f t="shared" si="16"/>
        <v>18470344</v>
      </c>
      <c r="T125" s="54">
        <f t="shared" si="17"/>
        <v>19162807</v>
      </c>
      <c r="U125" s="54">
        <f t="shared" si="17"/>
        <v>19517999</v>
      </c>
      <c r="V125" s="54">
        <f t="shared" si="17"/>
        <v>19480034</v>
      </c>
      <c r="W125" s="54">
        <f t="shared" si="17"/>
        <v>21107742</v>
      </c>
      <c r="X125" s="54">
        <f t="shared" si="17"/>
        <v>21558525</v>
      </c>
      <c r="Y125" s="54">
        <f t="shared" si="17"/>
        <v>23923843</v>
      </c>
    </row>
    <row r="126" spans="1:25" x14ac:dyDescent="0.2">
      <c r="A126" s="49" t="s">
        <v>204</v>
      </c>
      <c r="B126" s="50">
        <f t="shared" si="15"/>
        <v>9</v>
      </c>
      <c r="C126" s="53" t="s">
        <v>26</v>
      </c>
      <c r="D126" s="54">
        <f t="shared" si="16"/>
        <v>8668246</v>
      </c>
      <c r="E126" s="54">
        <f t="shared" si="16"/>
        <v>8878909</v>
      </c>
      <c r="F126" s="54">
        <f t="shared" si="16"/>
        <v>8347895</v>
      </c>
      <c r="G126" s="54">
        <f t="shared" si="16"/>
        <v>8371988</v>
      </c>
      <c r="H126" s="54">
        <f t="shared" si="16"/>
        <v>6715945.9725869391</v>
      </c>
      <c r="I126" s="54">
        <f t="shared" si="16"/>
        <v>5377207</v>
      </c>
      <c r="J126" s="54">
        <f t="shared" si="16"/>
        <v>8349629.4627579991</v>
      </c>
      <c r="K126" s="54">
        <f t="shared" si="16"/>
        <v>8334614.1432730006</v>
      </c>
      <c r="L126" s="54">
        <f t="shared" si="16"/>
        <v>7975548.5393229993</v>
      </c>
      <c r="M126" s="54">
        <f t="shared" si="16"/>
        <v>6503744</v>
      </c>
      <c r="N126" s="54">
        <f t="shared" si="16"/>
        <v>7302384</v>
      </c>
      <c r="O126" s="54">
        <f t="shared" si="16"/>
        <v>4586854</v>
      </c>
      <c r="P126" s="54">
        <f t="shared" si="16"/>
        <v>3635273</v>
      </c>
      <c r="Q126" s="54">
        <f t="shared" si="16"/>
        <v>3635273</v>
      </c>
      <c r="R126" s="54">
        <f t="shared" si="16"/>
        <v>2793368</v>
      </c>
      <c r="S126" s="54">
        <f t="shared" si="16"/>
        <v>3012443</v>
      </c>
      <c r="T126" s="54">
        <f t="shared" si="17"/>
        <v>2166703</v>
      </c>
      <c r="U126" s="54">
        <f t="shared" si="17"/>
        <v>2275144</v>
      </c>
      <c r="V126" s="54">
        <f t="shared" si="17"/>
        <v>2641206</v>
      </c>
      <c r="W126" s="54">
        <f t="shared" si="17"/>
        <v>5329115</v>
      </c>
      <c r="X126" s="54">
        <f t="shared" si="17"/>
        <v>5353667</v>
      </c>
      <c r="Y126" s="54">
        <f t="shared" si="17"/>
        <v>5963291</v>
      </c>
    </row>
    <row r="127" spans="1:25" x14ac:dyDescent="0.2">
      <c r="A127" s="49" t="s">
        <v>205</v>
      </c>
      <c r="B127" s="50">
        <f t="shared" si="15"/>
        <v>9</v>
      </c>
      <c r="C127" s="53" t="s">
        <v>24</v>
      </c>
      <c r="D127" s="54">
        <f t="shared" si="16"/>
        <v>13185377</v>
      </c>
      <c r="E127" s="54">
        <f t="shared" si="16"/>
        <v>13254804</v>
      </c>
      <c r="F127" s="54">
        <f t="shared" si="16"/>
        <v>12664197</v>
      </c>
      <c r="G127" s="54">
        <f t="shared" si="16"/>
        <v>12643764</v>
      </c>
      <c r="H127" s="54">
        <f t="shared" si="16"/>
        <v>10102254.379099352</v>
      </c>
      <c r="I127" s="54">
        <f t="shared" si="16"/>
        <v>7245759</v>
      </c>
      <c r="J127" s="54">
        <f t="shared" si="16"/>
        <v>10894404.646936001</v>
      </c>
      <c r="K127" s="54">
        <f t="shared" si="16"/>
        <v>10948611.083470002</v>
      </c>
      <c r="L127" s="54">
        <f t="shared" si="16"/>
        <v>10877454.361944998</v>
      </c>
      <c r="M127" s="54">
        <f t="shared" si="16"/>
        <v>9046612</v>
      </c>
      <c r="N127" s="54">
        <f t="shared" si="16"/>
        <v>10785284</v>
      </c>
      <c r="O127" s="54">
        <f t="shared" si="16"/>
        <v>9114564</v>
      </c>
      <c r="P127" s="54">
        <f t="shared" si="16"/>
        <v>8779597</v>
      </c>
      <c r="Q127" s="54">
        <f t="shared" si="16"/>
        <v>8779597</v>
      </c>
      <c r="R127" s="54">
        <f t="shared" si="16"/>
        <v>7347930</v>
      </c>
      <c r="S127" s="54">
        <f t="shared" si="16"/>
        <v>8466023</v>
      </c>
      <c r="T127" s="54">
        <f t="shared" si="17"/>
        <v>7307968</v>
      </c>
      <c r="U127" s="54">
        <f t="shared" si="17"/>
        <v>7278359</v>
      </c>
      <c r="V127" s="54">
        <f t="shared" si="17"/>
        <v>8062392</v>
      </c>
      <c r="W127" s="54">
        <f t="shared" si="17"/>
        <v>10085734</v>
      </c>
      <c r="X127" s="54">
        <f t="shared" si="17"/>
        <v>9965728</v>
      </c>
      <c r="Y127" s="54">
        <f t="shared" si="17"/>
        <v>11276723</v>
      </c>
    </row>
    <row r="128" spans="1:25" x14ac:dyDescent="0.2">
      <c r="A128" s="49" t="s">
        <v>206</v>
      </c>
      <c r="B128" s="50">
        <f t="shared" si="15"/>
        <v>11</v>
      </c>
      <c r="C128" s="53" t="s">
        <v>29</v>
      </c>
      <c r="D128" s="54">
        <f t="shared" si="16"/>
        <v>22326080</v>
      </c>
      <c r="E128" s="54">
        <f t="shared" si="16"/>
        <v>24684475</v>
      </c>
      <c r="F128" s="54">
        <f t="shared" si="16"/>
        <v>24735895</v>
      </c>
      <c r="G128" s="54">
        <f t="shared" si="16"/>
        <v>23801110</v>
      </c>
      <c r="H128" s="54">
        <f t="shared" si="16"/>
        <v>19144843.015818439</v>
      </c>
      <c r="I128" s="54">
        <f t="shared" si="16"/>
        <v>9851771</v>
      </c>
      <c r="J128" s="54">
        <f t="shared" si="16"/>
        <v>21531184.673117001</v>
      </c>
      <c r="K128" s="54">
        <f t="shared" si="16"/>
        <v>21776564.359834</v>
      </c>
      <c r="L128" s="54">
        <f t="shared" si="16"/>
        <v>22070412.853818003</v>
      </c>
      <c r="M128" s="54">
        <f t="shared" si="16"/>
        <v>19149894</v>
      </c>
      <c r="N128" s="54">
        <f t="shared" si="16"/>
        <v>22768152</v>
      </c>
      <c r="O128" s="54">
        <f t="shared" si="16"/>
        <v>20451057</v>
      </c>
      <c r="P128" s="54">
        <f t="shared" si="16"/>
        <v>20252067</v>
      </c>
      <c r="Q128" s="54">
        <f t="shared" si="16"/>
        <v>20252067</v>
      </c>
      <c r="R128" s="54">
        <f t="shared" si="16"/>
        <v>17944295</v>
      </c>
      <c r="S128" s="54">
        <f t="shared" si="16"/>
        <v>21872578</v>
      </c>
      <c r="T128" s="54">
        <f t="shared" si="17"/>
        <v>21024266</v>
      </c>
      <c r="U128" s="54">
        <f t="shared" si="17"/>
        <v>21659122</v>
      </c>
      <c r="V128" s="54">
        <f t="shared" si="17"/>
        <v>22096790</v>
      </c>
      <c r="W128" s="54">
        <f t="shared" si="17"/>
        <v>24137084</v>
      </c>
      <c r="X128" s="54">
        <f t="shared" si="17"/>
        <v>24103477</v>
      </c>
      <c r="Y128" s="54">
        <f t="shared" si="17"/>
        <v>26690961</v>
      </c>
    </row>
    <row r="129" spans="1:25" x14ac:dyDescent="0.2">
      <c r="A129" s="55" t="s">
        <v>207</v>
      </c>
      <c r="B129" s="56">
        <f t="shared" si="15"/>
        <v>7</v>
      </c>
      <c r="C129" s="57" t="s">
        <v>12</v>
      </c>
      <c r="D129" s="58">
        <f t="shared" si="16"/>
        <v>108416862</v>
      </c>
      <c r="E129" s="58">
        <f t="shared" si="16"/>
        <v>130458114</v>
      </c>
      <c r="F129" s="58">
        <f t="shared" si="16"/>
        <v>133535820</v>
      </c>
      <c r="G129" s="58">
        <f t="shared" si="16"/>
        <v>130268371</v>
      </c>
      <c r="H129" s="58">
        <f t="shared" si="16"/>
        <v>82491586.71279332</v>
      </c>
      <c r="I129" s="58">
        <f t="shared" si="16"/>
        <v>39266362</v>
      </c>
      <c r="J129" s="58">
        <f t="shared" si="16"/>
        <v>85997932.055156007</v>
      </c>
      <c r="K129" s="58">
        <f t="shared" si="16"/>
        <v>86094608.455927998</v>
      </c>
      <c r="L129" s="58">
        <f t="shared" si="16"/>
        <v>87013952.388459995</v>
      </c>
      <c r="M129" s="58">
        <f t="shared" si="16"/>
        <v>63554278</v>
      </c>
      <c r="N129" s="58">
        <f t="shared" si="16"/>
        <v>79275523</v>
      </c>
      <c r="O129" s="58">
        <f t="shared" si="16"/>
        <v>67008839</v>
      </c>
      <c r="P129" s="58">
        <f t="shared" si="16"/>
        <v>67008839</v>
      </c>
      <c r="Q129" s="58">
        <f t="shared" si="16"/>
        <v>67008839</v>
      </c>
      <c r="R129" s="58">
        <f t="shared" si="16"/>
        <v>76964562</v>
      </c>
      <c r="S129" s="58">
        <f t="shared" si="16"/>
        <v>98128443</v>
      </c>
      <c r="T129" s="58">
        <f t="shared" si="17"/>
        <v>100322065</v>
      </c>
      <c r="U129" s="58">
        <f t="shared" si="17"/>
        <v>99034073</v>
      </c>
      <c r="V129" s="58">
        <f t="shared" si="17"/>
        <v>98114577</v>
      </c>
      <c r="W129" s="58">
        <f t="shared" si="17"/>
        <v>104983681</v>
      </c>
      <c r="X129" s="58">
        <f t="shared" si="17"/>
        <v>104303000</v>
      </c>
      <c r="Y129" s="58">
        <f t="shared" si="17"/>
        <v>116321420</v>
      </c>
    </row>
    <row r="130" spans="1:25" x14ac:dyDescent="0.2">
      <c r="A130" s="59" t="s">
        <v>208</v>
      </c>
    </row>
    <row r="131" spans="1:25" x14ac:dyDescent="0.2">
      <c r="A131" s="60"/>
    </row>
    <row r="133" spans="1:25" x14ac:dyDescent="0.2">
      <c r="A133" s="61" t="s">
        <v>209</v>
      </c>
    </row>
    <row r="134" spans="1:25" x14ac:dyDescent="0.2">
      <c r="A134" s="61" t="s">
        <v>210</v>
      </c>
    </row>
  </sheetData>
  <pageMargins left="0.25" right="0.25" top="0.5" bottom="0.5" header="0.5" footer="0.5"/>
  <pageSetup scale="68" orientation="landscape" r:id="rId1"/>
  <headerFooter alignWithMargins="0"/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Summary (2)</vt:lpstr>
      <vt:lpstr>'CPA Summary (2)'!Print_Titles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Greene</dc:creator>
  <cp:lastModifiedBy>Nick Greene</cp:lastModifiedBy>
  <dcterms:created xsi:type="dcterms:W3CDTF">2020-02-11T13:59:24Z</dcterms:created>
  <dcterms:modified xsi:type="dcterms:W3CDTF">2020-02-11T13:59:48Z</dcterms:modified>
</cp:coreProperties>
</file>